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700" activeTab="0"/>
  </bookViews>
  <sheets>
    <sheet name="Descriptive statitics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<sst xmlns="http://schemas.openxmlformats.org/spreadsheetml/2006/main" count="40" uniqueCount="27">
  <si>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Mexico City</t>
  </si>
  <si>
    <t>Isidro Fabela</t>
  </si>
  <si>
    <t>Santo Domingo</t>
  </si>
  <si>
    <t xml:space="preserve">El Sol </t>
  </si>
  <si>
    <t>Jardines de Tepeyac</t>
  </si>
  <si>
    <t>Chalma Guadalupe</t>
  </si>
  <si>
    <t>Total settlements</t>
  </si>
  <si>
    <t>Tenure status:</t>
  </si>
  <si>
    <t>Number of questionaires (Including both owners and renters)</t>
  </si>
  <si>
    <t>Total number of owners</t>
  </si>
  <si>
    <t>Percentage of ownership in the settlement</t>
  </si>
  <si>
    <t>Household size</t>
  </si>
  <si>
    <t>Average household size</t>
  </si>
  <si>
    <t>Median household size</t>
  </si>
  <si>
    <t>Owner's migration status</t>
  </si>
  <si>
    <t>Number of migrant owners</t>
  </si>
  <si>
    <t>Number of non migrant owners</t>
  </si>
  <si>
    <t>Percentage of owners inmigrants in the settlement</t>
  </si>
  <si>
    <t>Households in the Lote</t>
  </si>
  <si>
    <t>Average number of households sharing the lote</t>
  </si>
  <si>
    <t>Bogota city</t>
  </si>
  <si>
    <t>Casablanca</t>
  </si>
  <si>
    <t>Atenas</t>
  </si>
  <si>
    <t>Soacha</t>
  </si>
  <si>
    <t>Total settlemets</t>
  </si>
  <si>
    <t>* All the lotes included in the datasets belong to owners only.</t>
  </si>
  <si>
    <t>El Salitrero     Liberales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</si>
</sst>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4" fillId="4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 quotePrefix="1">
      <alignment/>
    </xf>
    <xf numFmtId="0" fontId="5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3" sqref="A3"/>
    </sheetView>
  </sheetViews>
  <sheetFormatPr defaultColWidth="9.140625" defaultRowHeight="12.75"/>
  <cols>
    <col min="1" max="1" width="53.140625" style="0" customWidth="1"/>
    <col min="2" max="2" width="13.8515625" style="0" customWidth="1"/>
    <col min="3" max="3" width="8.00390625" style="0" customWidth="1"/>
    <col min="4" max="4" width="10.00390625" style="0" customWidth="1"/>
    <col min="5" max="5" width="11.7109375" style="0" customWidth="1"/>
    <col min="6" max="6" width="9.00390625" style="0" customWidth="1"/>
    <col min="7" max="7" width="15.28125" style="0" customWidth="1"/>
    <col min="8" max="8" width="14.140625" style="0" customWidth="1"/>
    <col min="9" max="9" width="15.00390625" style="0" customWidth="1"/>
    <col min="10" max="10" width="14.851562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2:10" s="2" customFormat="1" ht="30">
      <c r="B3" s="22" t="s">
        <v>1</v>
      </c>
      <c r="C3" s="22"/>
      <c r="D3" s="22" t="s">
        <v>2</v>
      </c>
      <c r="E3" s="22"/>
      <c r="F3" s="3" t="s">
        <v>3</v>
      </c>
      <c r="G3" s="4" t="s">
        <v>4</v>
      </c>
      <c r="H3" s="4" t="s">
        <v>26</v>
      </c>
      <c r="I3" s="4" t="s">
        <v>5</v>
      </c>
      <c r="J3" s="4" t="s">
        <v>6</v>
      </c>
    </row>
    <row r="4" spans="1:10" s="4" customFormat="1" ht="15" customHeight="1">
      <c r="A4" s="5"/>
      <c r="B4" s="5">
        <v>1974</v>
      </c>
      <c r="C4" s="5">
        <v>1978</v>
      </c>
      <c r="D4" s="5">
        <v>1974</v>
      </c>
      <c r="E4" s="5">
        <v>1978</v>
      </c>
      <c r="F4" s="5"/>
      <c r="G4" s="5"/>
      <c r="H4" s="5"/>
      <c r="I4" s="5"/>
      <c r="J4" s="5"/>
    </row>
    <row r="5" spans="1:10" ht="12.75">
      <c r="A5" s="6" t="s">
        <v>7</v>
      </c>
      <c r="B5" s="7"/>
      <c r="C5" s="7"/>
      <c r="D5" s="7"/>
      <c r="E5" s="7"/>
      <c r="F5" s="7"/>
      <c r="G5" s="7"/>
      <c r="H5" s="7"/>
      <c r="I5" s="7"/>
      <c r="J5" s="7"/>
    </row>
    <row r="6" spans="1:10" s="10" customFormat="1" ht="12.75">
      <c r="A6" s="8" t="s">
        <v>8</v>
      </c>
      <c r="B6" s="8">
        <v>107</v>
      </c>
      <c r="C6" s="9">
        <v>148</v>
      </c>
      <c r="D6" s="8">
        <v>65</v>
      </c>
      <c r="E6" s="8">
        <v>121</v>
      </c>
      <c r="F6" s="8">
        <v>121</v>
      </c>
      <c r="G6" s="8">
        <v>114</v>
      </c>
      <c r="H6" s="8">
        <v>61</v>
      </c>
      <c r="I6" s="8">
        <v>73</v>
      </c>
      <c r="J6" s="8">
        <f>(B6+C6+D6+E6+F6+G6+H6+I6)</f>
        <v>810</v>
      </c>
    </row>
    <row r="7" spans="1:10" s="10" customFormat="1" ht="12.75">
      <c r="A7" s="8" t="s">
        <v>9</v>
      </c>
      <c r="B7" s="8">
        <v>81</v>
      </c>
      <c r="C7" s="9">
        <v>116</v>
      </c>
      <c r="D7" s="8">
        <v>61</v>
      </c>
      <c r="E7" s="8">
        <v>113</v>
      </c>
      <c r="F7" s="8">
        <v>97</v>
      </c>
      <c r="G7" s="8">
        <v>88</v>
      </c>
      <c r="H7" s="8">
        <v>52</v>
      </c>
      <c r="I7" s="8">
        <v>55</v>
      </c>
      <c r="J7" s="8">
        <f>(B7+C7+D7+E7+F7+G7+H7+I7)</f>
        <v>663</v>
      </c>
    </row>
    <row r="8" spans="1:10" ht="12.75">
      <c r="A8" s="11" t="s">
        <v>10</v>
      </c>
      <c r="B8" s="12">
        <f aca="true" t="shared" si="0" ref="B8:J8">(B7*100)/B6</f>
        <v>75.70093457943925</v>
      </c>
      <c r="C8" s="11">
        <f t="shared" si="0"/>
        <v>78.37837837837837</v>
      </c>
      <c r="D8" s="12">
        <f t="shared" si="0"/>
        <v>93.84615384615384</v>
      </c>
      <c r="E8" s="12">
        <f t="shared" si="0"/>
        <v>93.38842975206612</v>
      </c>
      <c r="F8" s="12">
        <f t="shared" si="0"/>
        <v>80.16528925619835</v>
      </c>
      <c r="G8" s="12">
        <f t="shared" si="0"/>
        <v>77.19298245614036</v>
      </c>
      <c r="H8" s="12">
        <f t="shared" si="0"/>
        <v>85.24590163934427</v>
      </c>
      <c r="I8" s="12">
        <f t="shared" si="0"/>
        <v>75.34246575342466</v>
      </c>
      <c r="J8" s="12">
        <f t="shared" si="0"/>
        <v>81.85185185185185</v>
      </c>
    </row>
    <row r="9" spans="1:10" ht="12.75">
      <c r="A9" s="6" t="s">
        <v>11</v>
      </c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13" t="s">
        <v>12</v>
      </c>
      <c r="B10" s="11">
        <v>7.35</v>
      </c>
      <c r="C10" s="11">
        <v>6.58</v>
      </c>
      <c r="D10" s="11">
        <v>5.54</v>
      </c>
      <c r="E10" s="11">
        <v>5.69</v>
      </c>
      <c r="F10" s="11">
        <v>5.81</v>
      </c>
      <c r="G10" s="11">
        <v>5.88</v>
      </c>
      <c r="H10" s="11">
        <v>5.82</v>
      </c>
      <c r="I10" s="11">
        <v>6.4</v>
      </c>
      <c r="J10" s="12">
        <f>AVERAGE(B10:I10)</f>
        <v>6.13375</v>
      </c>
    </row>
    <row r="11" spans="1:10" ht="12.75">
      <c r="A11" s="13" t="s">
        <v>13</v>
      </c>
      <c r="B11" s="11">
        <v>7</v>
      </c>
      <c r="C11" s="11">
        <v>6</v>
      </c>
      <c r="D11" s="11">
        <v>5</v>
      </c>
      <c r="E11" s="11">
        <v>5</v>
      </c>
      <c r="F11" s="11">
        <v>5</v>
      </c>
      <c r="G11" s="11">
        <v>6</v>
      </c>
      <c r="H11" s="11">
        <v>6</v>
      </c>
      <c r="I11" s="11">
        <v>6</v>
      </c>
      <c r="J11" s="11">
        <f>MEDIAN(B11:I11)</f>
        <v>6</v>
      </c>
    </row>
    <row r="12" spans="1:10" ht="12.75">
      <c r="A12" s="6" t="s">
        <v>14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13" t="s">
        <v>15</v>
      </c>
      <c r="B13" s="11">
        <v>72</v>
      </c>
      <c r="C13" s="11">
        <v>88</v>
      </c>
      <c r="D13" s="11">
        <v>48</v>
      </c>
      <c r="E13" s="11">
        <v>93</v>
      </c>
      <c r="F13" s="11">
        <v>80</v>
      </c>
      <c r="G13" s="11">
        <v>65</v>
      </c>
      <c r="H13" s="11">
        <v>33</v>
      </c>
      <c r="I13" s="11">
        <v>48</v>
      </c>
      <c r="J13" s="11">
        <f>(B13+C13+D13+E13+F13+G13+H13+I13)</f>
        <v>527</v>
      </c>
    </row>
    <row r="14" spans="1:10" ht="12.75">
      <c r="A14" s="13" t="s">
        <v>16</v>
      </c>
      <c r="B14" s="11">
        <f aca="true" t="shared" si="1" ref="B14:I14">(B7-B13)</f>
        <v>9</v>
      </c>
      <c r="C14" s="11">
        <f t="shared" si="1"/>
        <v>28</v>
      </c>
      <c r="D14" s="11">
        <f t="shared" si="1"/>
        <v>13</v>
      </c>
      <c r="E14" s="11">
        <f t="shared" si="1"/>
        <v>20</v>
      </c>
      <c r="F14" s="11">
        <f t="shared" si="1"/>
        <v>17</v>
      </c>
      <c r="G14" s="11">
        <f t="shared" si="1"/>
        <v>23</v>
      </c>
      <c r="H14" s="11">
        <f t="shared" si="1"/>
        <v>19</v>
      </c>
      <c r="I14" s="11">
        <f t="shared" si="1"/>
        <v>7</v>
      </c>
      <c r="J14" s="11">
        <f>(B14+C14+D14+E14+F14+G14+H14+I14)</f>
        <v>136</v>
      </c>
    </row>
    <row r="15" spans="1:10" ht="12.75">
      <c r="A15" s="13" t="s">
        <v>17</v>
      </c>
      <c r="B15" s="12">
        <f aca="true" t="shared" si="2" ref="B15:J15">(B13*100)/B7</f>
        <v>88.88888888888889</v>
      </c>
      <c r="C15" s="12">
        <f t="shared" si="2"/>
        <v>75.86206896551724</v>
      </c>
      <c r="D15" s="12">
        <f t="shared" si="2"/>
        <v>78.68852459016394</v>
      </c>
      <c r="E15" s="12">
        <f t="shared" si="2"/>
        <v>82.30088495575221</v>
      </c>
      <c r="F15" s="12">
        <f t="shared" si="2"/>
        <v>82.47422680412372</v>
      </c>
      <c r="G15" s="12">
        <f t="shared" si="2"/>
        <v>73.86363636363636</v>
      </c>
      <c r="H15" s="12">
        <f t="shared" si="2"/>
        <v>63.46153846153846</v>
      </c>
      <c r="I15" s="12">
        <f t="shared" si="2"/>
        <v>87.27272727272727</v>
      </c>
      <c r="J15" s="12">
        <f t="shared" si="2"/>
        <v>79.48717948717949</v>
      </c>
    </row>
    <row r="16" spans="1:10" ht="12.75">
      <c r="A16" s="6" t="s">
        <v>18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13" t="s">
        <v>19</v>
      </c>
      <c r="B17" s="11">
        <v>1.5</v>
      </c>
      <c r="C17" s="11">
        <v>2.01</v>
      </c>
      <c r="D17" s="11">
        <v>1.24</v>
      </c>
      <c r="E17" s="11">
        <v>1.5</v>
      </c>
      <c r="F17" s="11">
        <v>1.57</v>
      </c>
      <c r="G17" s="11">
        <v>2.18</v>
      </c>
      <c r="H17" s="11">
        <v>1.23</v>
      </c>
      <c r="I17" s="11">
        <v>1.53</v>
      </c>
      <c r="J17" s="12">
        <f>(B17+C17+D17+E17+F17+G17+H17+I17)/8</f>
        <v>1.595</v>
      </c>
    </row>
    <row r="18" ht="12.75">
      <c r="A18" s="14"/>
    </row>
    <row r="20" spans="1:5" ht="15.75">
      <c r="A20" s="15" t="s">
        <v>20</v>
      </c>
      <c r="B20" s="15"/>
      <c r="C20" s="15"/>
      <c r="D20" s="15"/>
      <c r="E20" s="15"/>
    </row>
    <row r="22" spans="1:7" ht="30">
      <c r="A22" s="5"/>
      <c r="B22" s="5" t="s">
        <v>21</v>
      </c>
      <c r="C22" s="5" t="s">
        <v>22</v>
      </c>
      <c r="D22" s="5" t="s">
        <v>23</v>
      </c>
      <c r="E22" s="5" t="s">
        <v>24</v>
      </c>
      <c r="F22" s="16"/>
      <c r="G22" s="17"/>
    </row>
    <row r="23" spans="1:7" ht="12.75">
      <c r="A23" s="6" t="s">
        <v>7</v>
      </c>
      <c r="B23" s="7"/>
      <c r="C23" s="7"/>
      <c r="D23" s="7"/>
      <c r="E23" s="7"/>
      <c r="F23" s="14"/>
      <c r="G23" s="18"/>
    </row>
    <row r="24" spans="1:7" ht="12.75">
      <c r="A24" s="8" t="s">
        <v>8</v>
      </c>
      <c r="B24" s="8">
        <v>75</v>
      </c>
      <c r="C24" s="8">
        <v>94</v>
      </c>
      <c r="D24" s="8">
        <v>84</v>
      </c>
      <c r="E24" s="8">
        <f>SUM(B24:D24)</f>
        <v>253</v>
      </c>
      <c r="F24" s="19"/>
      <c r="G24" s="20"/>
    </row>
    <row r="25" spans="1:7" ht="12.75">
      <c r="A25" s="8" t="s">
        <v>9</v>
      </c>
      <c r="B25" s="8">
        <v>47</v>
      </c>
      <c r="C25" s="8">
        <v>55</v>
      </c>
      <c r="D25" s="8">
        <v>47</v>
      </c>
      <c r="E25" s="8">
        <f>(B25+C25+D25)</f>
        <v>149</v>
      </c>
      <c r="F25" s="19"/>
      <c r="G25" s="20"/>
    </row>
    <row r="26" spans="1:7" ht="12.75">
      <c r="A26" s="11" t="s">
        <v>10</v>
      </c>
      <c r="B26" s="12">
        <f>(B25*100)/B24</f>
        <v>62.666666666666664</v>
      </c>
      <c r="C26" s="12">
        <f>(C25*100)/C24</f>
        <v>58.51063829787234</v>
      </c>
      <c r="D26" s="12">
        <f>(D25*100)/D24</f>
        <v>55.95238095238095</v>
      </c>
      <c r="E26" s="12">
        <f>(E25*100)/E24</f>
        <v>58.89328063241107</v>
      </c>
      <c r="F26" s="14"/>
      <c r="G26" s="18"/>
    </row>
    <row r="27" spans="1:7" ht="12.75">
      <c r="A27" s="6" t="s">
        <v>11</v>
      </c>
      <c r="B27" s="7"/>
      <c r="C27" s="7"/>
      <c r="D27" s="7"/>
      <c r="E27" s="7"/>
      <c r="F27" s="14"/>
      <c r="G27" s="18"/>
    </row>
    <row r="28" spans="1:7" ht="12.75">
      <c r="A28" s="13" t="s">
        <v>12</v>
      </c>
      <c r="B28" s="11">
        <v>7.85</v>
      </c>
      <c r="C28" s="11">
        <v>5.1</v>
      </c>
      <c r="D28" s="11">
        <v>5.95</v>
      </c>
      <c r="E28" s="11">
        <f>(B28+C28+D28)/3</f>
        <v>6.3</v>
      </c>
      <c r="F28" s="14"/>
      <c r="G28" s="18"/>
    </row>
    <row r="29" spans="1:7" ht="12.75">
      <c r="A29" s="13" t="s">
        <v>13</v>
      </c>
      <c r="B29" s="11">
        <v>5</v>
      </c>
      <c r="C29" s="11">
        <v>5</v>
      </c>
      <c r="D29" s="11">
        <v>6</v>
      </c>
      <c r="E29" s="21">
        <f>MEDIAN(B29:D29)</f>
        <v>5</v>
      </c>
      <c r="F29" s="14"/>
      <c r="G29" s="18"/>
    </row>
    <row r="30" spans="1:7" ht="12.75">
      <c r="A30" s="6" t="s">
        <v>14</v>
      </c>
      <c r="B30" s="7"/>
      <c r="C30" s="7"/>
      <c r="D30" s="7"/>
      <c r="E30" s="7"/>
      <c r="F30" s="14"/>
      <c r="G30" s="18"/>
    </row>
    <row r="31" spans="1:7" ht="12.75">
      <c r="A31" s="13" t="s">
        <v>15</v>
      </c>
      <c r="B31" s="11">
        <v>26</v>
      </c>
      <c r="C31" s="11">
        <v>49</v>
      </c>
      <c r="D31" s="11">
        <v>36</v>
      </c>
      <c r="E31" s="11">
        <f>(B31+C31+D31)</f>
        <v>111</v>
      </c>
      <c r="F31" s="14"/>
      <c r="G31" s="18"/>
    </row>
    <row r="32" spans="1:7" ht="12.75">
      <c r="A32" s="13" t="s">
        <v>16</v>
      </c>
      <c r="B32" s="11">
        <f>(B25-B31)</f>
        <v>21</v>
      </c>
      <c r="C32" s="11">
        <f>(C25-C31)</f>
        <v>6</v>
      </c>
      <c r="D32" s="11">
        <f>(D25-D31)</f>
        <v>11</v>
      </c>
      <c r="E32" s="11">
        <f>(E25-E31)</f>
        <v>38</v>
      </c>
      <c r="F32" s="14"/>
      <c r="G32" s="18"/>
    </row>
    <row r="33" spans="1:7" ht="12.75">
      <c r="A33" s="13" t="s">
        <v>17</v>
      </c>
      <c r="B33" s="12">
        <f>(B31*100)/B25</f>
        <v>55.319148936170215</v>
      </c>
      <c r="C33" s="12">
        <f>(C31*100)/C25</f>
        <v>89.0909090909091</v>
      </c>
      <c r="D33" s="12">
        <f>(D31*100)/D25</f>
        <v>76.59574468085107</v>
      </c>
      <c r="E33" s="12">
        <f>(B33+C33+D33)/3</f>
        <v>73.66860090264346</v>
      </c>
      <c r="F33" s="14"/>
      <c r="G33" s="18"/>
    </row>
    <row r="34" spans="1:6" ht="12.75">
      <c r="A34" s="6" t="s">
        <v>18</v>
      </c>
      <c r="B34" s="7"/>
      <c r="C34" s="7"/>
      <c r="D34" s="7"/>
      <c r="E34" s="7"/>
      <c r="F34" s="14"/>
    </row>
    <row r="35" spans="1:5" ht="12.75">
      <c r="A35" s="13" t="s">
        <v>19</v>
      </c>
      <c r="B35" s="11">
        <v>1.87</v>
      </c>
      <c r="C35" s="11">
        <v>2.08</v>
      </c>
      <c r="D35" s="11">
        <v>1.37</v>
      </c>
      <c r="E35" s="12">
        <f>(B35+C35+D35)/3</f>
        <v>1.7733333333333334</v>
      </c>
    </row>
    <row r="38" ht="12.75">
      <c r="A38" t="s">
        <v>25</v>
      </c>
    </row>
  </sheetData>
  <mergeCells count="2">
    <mergeCell ref="B3:C3"/>
    <mergeCell ref="D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Ryan</dc:creator>
  <cp:keywords/>
  <dc:description/>
  <cp:lastModifiedBy>Peter Ward</cp:lastModifiedBy>
  <dcterms:created xsi:type="dcterms:W3CDTF">2007-05-16T20:21:22Z</dcterms:created>
  <dcterms:modified xsi:type="dcterms:W3CDTF">2007-10-29T17:05:04Z</dcterms:modified>
  <cp:category/>
  <cp:version/>
  <cp:contentType/>
  <cp:contentStatus/>
</cp:coreProperties>
</file>