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/>
  <bookViews>
    <workbookView xWindow="540" yWindow="3240" windowWidth="20730" windowHeight="11760"/>
  </bookViews>
  <sheets>
    <sheet name="Tables 4_A-L" sheetId="4" r:id="rId1"/>
    <sheet name="Weights and Margins" sheetId="5" r:id="rId2"/>
    <sheet name="Sheet3" sheetId="6" r:id="rId3"/>
  </sheets>
  <definedNames>
    <definedName name="_xlnm.Print_Area" localSheetId="0">'Tables 4_A-L'!$A$1:$AM$43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5"/>
  <c r="L7"/>
  <c r="L8"/>
  <c r="L9"/>
  <c r="L10"/>
  <c r="L11"/>
  <c r="L12"/>
  <c r="K12"/>
  <c r="J12"/>
  <c r="I6"/>
  <c r="I7"/>
  <c r="I8"/>
  <c r="I9"/>
  <c r="I10"/>
  <c r="I11"/>
  <c r="I12"/>
  <c r="H12"/>
  <c r="G12"/>
  <c r="F12"/>
  <c r="E12"/>
  <c r="D12"/>
  <c r="C12"/>
  <c r="B12"/>
  <c r="AL31" i="4"/>
  <c r="AK31"/>
  <c r="AJ31"/>
  <c r="AI31"/>
  <c r="AH31"/>
  <c r="AG31"/>
  <c r="AF31"/>
  <c r="Y31"/>
  <c r="X31"/>
  <c r="W31"/>
  <c r="V31"/>
  <c r="U31"/>
  <c r="T31"/>
  <c r="S31"/>
  <c r="M31"/>
  <c r="L31"/>
  <c r="K31"/>
  <c r="J31"/>
  <c r="I31"/>
  <c r="H31"/>
  <c r="G31"/>
  <c r="F31"/>
  <c r="E31"/>
  <c r="AL29"/>
  <c r="AK29"/>
  <c r="AJ29"/>
  <c r="AI29"/>
  <c r="AH29"/>
  <c r="AG29"/>
  <c r="AF29"/>
  <c r="Y29"/>
  <c r="X29"/>
  <c r="W29"/>
  <c r="V29"/>
  <c r="U29"/>
  <c r="T29"/>
  <c r="S29"/>
  <c r="M29"/>
  <c r="L29"/>
  <c r="K29"/>
  <c r="J29"/>
  <c r="I29"/>
  <c r="H29"/>
  <c r="G29"/>
  <c r="F29"/>
  <c r="E29"/>
  <c r="AL27"/>
  <c r="AK27"/>
  <c r="AJ27"/>
  <c r="AI27"/>
  <c r="AH27"/>
  <c r="AG27"/>
  <c r="AF27"/>
  <c r="Y27"/>
  <c r="X27"/>
  <c r="W27"/>
  <c r="V27"/>
  <c r="U27"/>
  <c r="T27"/>
  <c r="S27"/>
  <c r="M27"/>
  <c r="L27"/>
  <c r="K27"/>
  <c r="J27"/>
  <c r="I27"/>
  <c r="H27"/>
  <c r="G27"/>
  <c r="F27"/>
  <c r="E27"/>
</calcChain>
</file>

<file path=xl/sharedStrings.xml><?xml version="1.0" encoding="utf-8"?>
<sst xmlns="http://schemas.openxmlformats.org/spreadsheetml/2006/main" count="270" uniqueCount="49">
  <si>
    <t>County</t>
  </si>
  <si>
    <t>Maverick</t>
  </si>
  <si>
    <t>Starr</t>
  </si>
  <si>
    <t>El Paso</t>
  </si>
  <si>
    <t>Webb</t>
  </si>
  <si>
    <t>Hidalgo</t>
  </si>
  <si>
    <t>Cameron</t>
  </si>
  <si>
    <t>Guadalupe</t>
  </si>
  <si>
    <t>Hays</t>
  </si>
  <si>
    <t>Total</t>
  </si>
  <si>
    <t>Count</t>
  </si>
  <si>
    <t>% within County</t>
  </si>
  <si>
    <t>Current UCFD</t>
  </si>
  <si>
    <t xml:space="preserve"> </t>
  </si>
  <si>
    <t xml:space="preserve">Owner occupied cases only, no inheritance or family gift.  </t>
  </si>
  <si>
    <t>(Owner occupied cases only, no inheritance or family gift)</t>
  </si>
  <si>
    <t>Table 4E.  Liberal  Estimates for  Randomly Selected Colonias in Six Counties - Colonia Extrapolations for Each County</t>
  </si>
  <si>
    <t>Table 4F.  Conservative Estimates for  Randomly Selected Colonias in Six Counties - Colonia Extrapolations for Each County</t>
  </si>
  <si>
    <t>Table 4G.  Moderate Estimates (Imputed) for  Randomly Selected Colonias in Six Counties - Colonia Extrapolations for Each County</t>
  </si>
  <si>
    <t>Table 4H.  Moderate Estimates (not imputed) for  Randomly Selected Colonias in Six Counties - Colonia Extrapolations for Each County</t>
  </si>
  <si>
    <t>Table 4J.  Conservative  Estimates for  Randomly Selected Colonias in Six Counties - Actual Data (not extrapolated)</t>
  </si>
  <si>
    <t>Table 4L.  Moderate (non imputed)  Estimates for  Randomly Selected Colonias in Six Counties - Actual Data (not extrapolated)</t>
  </si>
  <si>
    <t>Table 4K.  Moderate  (inputed) Estimates for  Randomly Selected Colonias in Six Counties - Actual Data (not extrapolated)</t>
  </si>
  <si>
    <t>Deed, CfD, or other recorded title</t>
  </si>
  <si>
    <t>Population</t>
  </si>
  <si>
    <t>Sample</t>
  </si>
  <si>
    <t>Survey Returns</t>
  </si>
  <si>
    <t>For extrapolative</t>
  </si>
  <si>
    <t>Total Colonias</t>
  </si>
  <si>
    <t>Housing units in Colonias 2010 (by Census Overlay)</t>
  </si>
  <si>
    <t>Selected Colonias</t>
  </si>
  <si>
    <t>Randomly Selected Colonias</t>
  </si>
  <si>
    <t>Sample Size (95% confidence, 5% error)</t>
  </si>
  <si>
    <t>Completed Surveys</t>
  </si>
  <si>
    <t>Totals</t>
  </si>
  <si>
    <t>Extrap. Completed Surveys</t>
  </si>
  <si>
    <t>Margin of error after survey implementation</t>
  </si>
  <si>
    <t>Cut-off point = or &gt;10% error when n=…</t>
  </si>
  <si>
    <t>In-person</t>
  </si>
  <si>
    <t>Mailbacks</t>
  </si>
  <si>
    <t>TOTAL</t>
  </si>
  <si>
    <t>Sample Size and Extrapolative Weights to Determine Margins of Error.</t>
  </si>
  <si>
    <t>Appendix Tables Chapter 4: A-L. Different Estimates of Unrecorded Contracts for Deeds</t>
  </si>
  <si>
    <t>Owner occupied cases only, no inheritance or family gift.  (Yellow = 10% margin of error.)</t>
  </si>
  <si>
    <t>Table 4A  Liberal Estimates, All Counties, Actual Survey Cases</t>
  </si>
  <si>
    <t>Table 4B  Conservative  Estimates, All Counties, Actual Survey Cases</t>
  </si>
  <si>
    <t>Table 4C  Moderate Estimates, All Counties, Actual Survey Cases with imputed Values Added</t>
  </si>
  <si>
    <t xml:space="preserve">Table 4D  Moderate Estimates, All Counties, Actual Survey Cases without  Imputed Values </t>
  </si>
  <si>
    <t>Table 4I.  Liberal  Estimates for  Randomly Selected Colonias in Six Counties - Actual Data (no+AC25t extrapolated)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</si>
</sst>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####.0%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indexed="8"/>
      <name val="Arial Bold"/>
    </font>
    <font>
      <sz val="8.5"/>
      <name val="Arial"/>
      <family val="2"/>
    </font>
    <font>
      <sz val="8.5"/>
      <color indexed="8"/>
      <name val="Arial"/>
      <family val="2"/>
    </font>
    <font>
      <sz val="8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0" fillId="0" borderId="31" xfId="0" applyBorder="1" applyAlignment="1">
      <alignment horizontal="center"/>
    </xf>
    <xf numFmtId="0" fontId="4" fillId="0" borderId="35" xfId="0" applyFont="1" applyFill="1" applyBorder="1" applyAlignment="1">
      <alignment horizontal="center" vertical="top"/>
    </xf>
    <xf numFmtId="0" fontId="0" fillId="0" borderId="29" xfId="0" applyFill="1" applyBorder="1" applyAlignment="1">
      <alignment vertical="top"/>
    </xf>
    <xf numFmtId="0" fontId="0" fillId="0" borderId="29" xfId="0" applyBorder="1"/>
    <xf numFmtId="0" fontId="5" fillId="0" borderId="29" xfId="0" applyFont="1" applyBorder="1"/>
    <xf numFmtId="2" fontId="5" fillId="0" borderId="29" xfId="0" applyNumberFormat="1" applyFont="1" applyFill="1" applyBorder="1"/>
    <xf numFmtId="0" fontId="5" fillId="2" borderId="29" xfId="0" applyFont="1" applyFill="1" applyBorder="1"/>
    <xf numFmtId="2" fontId="0" fillId="0" borderId="29" xfId="0" applyNumberFormat="1" applyBorder="1"/>
    <xf numFmtId="0" fontId="0" fillId="2" borderId="29" xfId="0" applyFill="1" applyBorder="1"/>
    <xf numFmtId="0" fontId="0" fillId="0" borderId="29" xfId="0" applyFill="1" applyBorder="1"/>
    <xf numFmtId="0" fontId="6" fillId="0" borderId="29" xfId="0" applyFont="1" applyFill="1" applyBorder="1" applyAlignment="1">
      <alignment vertical="top"/>
    </xf>
    <xf numFmtId="1" fontId="3" fillId="0" borderId="29" xfId="0" applyNumberFormat="1" applyFont="1" applyFill="1" applyBorder="1" applyAlignment="1">
      <alignment vertical="top"/>
    </xf>
    <xf numFmtId="0" fontId="7" fillId="0" borderId="29" xfId="0" applyFont="1" applyBorder="1"/>
    <xf numFmtId="0" fontId="3" fillId="0" borderId="29" xfId="0" applyFont="1" applyBorder="1"/>
    <xf numFmtId="0" fontId="3" fillId="0" borderId="0" xfId="0" applyFont="1"/>
    <xf numFmtId="0" fontId="2" fillId="0" borderId="0" xfId="0" applyFont="1"/>
    <xf numFmtId="0" fontId="4" fillId="0" borderId="32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4" fillId="0" borderId="32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4" fillId="0" borderId="30" xfId="0" applyFont="1" applyFill="1" applyBorder="1" applyAlignment="1">
      <alignment horizontal="center" vertical="top"/>
    </xf>
    <xf numFmtId="0" fontId="4" fillId="0" borderId="33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top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0" xfId="1" applyFont="1"/>
    <xf numFmtId="0" fontId="12" fillId="0" borderId="0" xfId="2" applyFont="1"/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wrapText="1"/>
    </xf>
    <xf numFmtId="0" fontId="13" fillId="0" borderId="7" xfId="2" applyFont="1" applyBorder="1" applyAlignment="1">
      <alignment horizontal="center" wrapText="1"/>
    </xf>
    <xf numFmtId="0" fontId="12" fillId="0" borderId="8" xfId="2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wrapText="1"/>
    </xf>
    <xf numFmtId="0" fontId="13" fillId="0" borderId="7" xfId="3" applyFont="1" applyBorder="1" applyAlignment="1">
      <alignment horizontal="center" wrapText="1"/>
    </xf>
    <xf numFmtId="0" fontId="12" fillId="0" borderId="8" xfId="3" applyFont="1" applyBorder="1" applyAlignment="1">
      <alignment horizontal="center" vertical="center"/>
    </xf>
    <xf numFmtId="0" fontId="13" fillId="0" borderId="9" xfId="2" applyFont="1" applyBorder="1" applyAlignment="1">
      <alignment horizontal="left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1" xfId="2" applyFont="1" applyBorder="1" applyAlignment="1">
      <alignment horizontal="left" vertical="top" wrapText="1"/>
    </xf>
    <xf numFmtId="164" fontId="13" fillId="0" borderId="10" xfId="2" applyNumberFormat="1" applyFont="1" applyBorder="1" applyAlignment="1">
      <alignment horizontal="right" vertical="top"/>
    </xf>
    <xf numFmtId="164" fontId="13" fillId="0" borderId="11" xfId="2" applyNumberFormat="1" applyFont="1" applyBorder="1" applyAlignment="1">
      <alignment horizontal="right" vertical="top"/>
    </xf>
    <xf numFmtId="164" fontId="13" fillId="0" borderId="12" xfId="2" applyNumberFormat="1" applyFont="1" applyBorder="1" applyAlignment="1">
      <alignment horizontal="right" vertical="top"/>
    </xf>
    <xf numFmtId="164" fontId="13" fillId="0" borderId="10" xfId="1" applyNumberFormat="1" applyFont="1" applyBorder="1" applyAlignment="1">
      <alignment horizontal="right" vertical="top"/>
    </xf>
    <xf numFmtId="164" fontId="13" fillId="0" borderId="11" xfId="1" applyNumberFormat="1" applyFont="1" applyBorder="1" applyAlignment="1">
      <alignment horizontal="right" vertical="top"/>
    </xf>
    <xf numFmtId="164" fontId="13" fillId="0" borderId="12" xfId="1" applyNumberFormat="1" applyFont="1" applyBorder="1" applyAlignment="1">
      <alignment horizontal="right" vertical="top"/>
    </xf>
    <xf numFmtId="0" fontId="13" fillId="0" borderId="9" xfId="3" applyFont="1" applyBorder="1" applyAlignment="1">
      <alignment horizontal="left" vertical="top" wrapText="1"/>
    </xf>
    <xf numFmtId="0" fontId="13" fillId="0" borderId="2" xfId="3" applyFont="1" applyBorder="1" applyAlignment="1">
      <alignment horizontal="left" vertical="top" wrapText="1"/>
    </xf>
    <xf numFmtId="0" fontId="13" fillId="0" borderId="1" xfId="3" applyFont="1" applyBorder="1" applyAlignment="1">
      <alignment horizontal="left" vertical="top" wrapText="1"/>
    </xf>
    <xf numFmtId="164" fontId="13" fillId="0" borderId="10" xfId="3" applyNumberFormat="1" applyFont="1" applyBorder="1" applyAlignment="1">
      <alignment horizontal="right" vertical="top"/>
    </xf>
    <xf numFmtId="164" fontId="13" fillId="0" borderId="11" xfId="3" applyNumberFormat="1" applyFont="1" applyBorder="1" applyAlignment="1">
      <alignment horizontal="right" vertical="top"/>
    </xf>
    <xf numFmtId="164" fontId="13" fillId="0" borderId="12" xfId="3" applyNumberFormat="1" applyFont="1" applyBorder="1" applyAlignment="1">
      <alignment horizontal="right" vertical="top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top" wrapText="1"/>
    </xf>
    <xf numFmtId="165" fontId="13" fillId="0" borderId="16" xfId="2" applyNumberFormat="1" applyFont="1" applyBorder="1" applyAlignment="1">
      <alignment horizontal="right" vertical="top"/>
    </xf>
    <xf numFmtId="165" fontId="13" fillId="0" borderId="17" xfId="2" applyNumberFormat="1" applyFont="1" applyBorder="1" applyAlignment="1">
      <alignment horizontal="right" vertical="top"/>
    </xf>
    <xf numFmtId="165" fontId="13" fillId="0" borderId="18" xfId="2" applyNumberFormat="1" applyFont="1" applyBorder="1" applyAlignment="1">
      <alignment horizontal="right" vertical="top"/>
    </xf>
    <xf numFmtId="165" fontId="13" fillId="0" borderId="16" xfId="1" applyNumberFormat="1" applyFont="1" applyBorder="1" applyAlignment="1">
      <alignment horizontal="right" vertical="top"/>
    </xf>
    <xf numFmtId="165" fontId="13" fillId="0" borderId="17" xfId="1" applyNumberFormat="1" applyFont="1" applyBorder="1" applyAlignment="1">
      <alignment horizontal="right" vertical="top"/>
    </xf>
    <xf numFmtId="165" fontId="13" fillId="0" borderId="18" xfId="1" applyNumberFormat="1" applyFont="1" applyBorder="1" applyAlignment="1">
      <alignment horizontal="right" vertical="top"/>
    </xf>
    <xf numFmtId="0" fontId="12" fillId="0" borderId="13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3" fillId="0" borderId="15" xfId="3" applyFont="1" applyBorder="1" applyAlignment="1">
      <alignment horizontal="left" vertical="top" wrapText="1"/>
    </xf>
    <xf numFmtId="165" fontId="13" fillId="0" borderId="16" xfId="3" applyNumberFormat="1" applyFont="1" applyBorder="1" applyAlignment="1">
      <alignment horizontal="right" vertical="top"/>
    </xf>
    <xf numFmtId="165" fontId="13" fillId="0" borderId="17" xfId="3" applyNumberFormat="1" applyFont="1" applyBorder="1" applyAlignment="1">
      <alignment horizontal="right" vertical="top"/>
    </xf>
    <xf numFmtId="165" fontId="13" fillId="0" borderId="18" xfId="3" applyNumberFormat="1" applyFont="1" applyBorder="1" applyAlignment="1">
      <alignment horizontal="right" vertical="top"/>
    </xf>
    <xf numFmtId="0" fontId="13" fillId="0" borderId="19" xfId="2" applyFont="1" applyBorder="1" applyAlignment="1">
      <alignment horizontal="left" vertical="top" wrapText="1"/>
    </xf>
    <xf numFmtId="0" fontId="13" fillId="0" borderId="20" xfId="2" applyFont="1" applyBorder="1" applyAlignment="1">
      <alignment horizontal="left" vertical="top" wrapText="1"/>
    </xf>
    <xf numFmtId="164" fontId="13" fillId="0" borderId="21" xfId="2" applyNumberFormat="1" applyFont="1" applyBorder="1" applyAlignment="1">
      <alignment horizontal="right" vertical="top"/>
    </xf>
    <xf numFmtId="164" fontId="13" fillId="0" borderId="22" xfId="2" applyNumberFormat="1" applyFont="1" applyBorder="1" applyAlignment="1">
      <alignment horizontal="right" vertical="top"/>
    </xf>
    <xf numFmtId="164" fontId="13" fillId="0" borderId="23" xfId="2" applyNumberFormat="1" applyFont="1" applyBorder="1" applyAlignment="1">
      <alignment horizontal="right" vertical="top"/>
    </xf>
    <xf numFmtId="164" fontId="13" fillId="0" borderId="21" xfId="1" applyNumberFormat="1" applyFont="1" applyBorder="1" applyAlignment="1">
      <alignment horizontal="right" vertical="top"/>
    </xf>
    <xf numFmtId="164" fontId="13" fillId="0" borderId="22" xfId="1" applyNumberFormat="1" applyFont="1" applyBorder="1" applyAlignment="1">
      <alignment horizontal="right" vertical="top"/>
    </xf>
    <xf numFmtId="164" fontId="13" fillId="0" borderId="23" xfId="1" applyNumberFormat="1" applyFont="1" applyBorder="1" applyAlignment="1">
      <alignment horizontal="right" vertical="top"/>
    </xf>
    <xf numFmtId="0" fontId="13" fillId="0" borderId="19" xfId="3" applyFont="1" applyBorder="1" applyAlignment="1">
      <alignment horizontal="left" vertical="top" wrapText="1"/>
    </xf>
    <xf numFmtId="0" fontId="13" fillId="0" borderId="20" xfId="3" applyFont="1" applyBorder="1" applyAlignment="1">
      <alignment horizontal="left" vertical="top" wrapText="1"/>
    </xf>
    <xf numFmtId="164" fontId="13" fillId="0" borderId="21" xfId="3" applyNumberFormat="1" applyFont="1" applyBorder="1" applyAlignment="1">
      <alignment horizontal="right" vertical="top"/>
    </xf>
    <xf numFmtId="164" fontId="13" fillId="0" borderId="22" xfId="3" applyNumberFormat="1" applyFont="1" applyBorder="1" applyAlignment="1">
      <alignment horizontal="right" vertical="top"/>
    </xf>
    <xf numFmtId="164" fontId="13" fillId="0" borderId="23" xfId="3" applyNumberFormat="1" applyFont="1" applyBorder="1" applyAlignment="1">
      <alignment horizontal="right" vertical="top"/>
    </xf>
    <xf numFmtId="0" fontId="12" fillId="0" borderId="24" xfId="2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0" fontId="13" fillId="0" borderId="25" xfId="2" applyFont="1" applyBorder="1" applyAlignment="1">
      <alignment horizontal="left" vertical="top" wrapText="1"/>
    </xf>
    <xf numFmtId="0" fontId="12" fillId="0" borderId="26" xfId="2" applyFont="1" applyBorder="1" applyAlignment="1">
      <alignment horizontal="center" vertical="center"/>
    </xf>
    <xf numFmtId="0" fontId="13" fillId="0" borderId="25" xfId="3" applyFont="1" applyBorder="1" applyAlignment="1">
      <alignment horizontal="left" vertical="top" wrapText="1"/>
    </xf>
    <xf numFmtId="0" fontId="12" fillId="0" borderId="26" xfId="3" applyFont="1" applyBorder="1" applyAlignment="1">
      <alignment horizontal="center" vertical="center"/>
    </xf>
    <xf numFmtId="164" fontId="14" fillId="2" borderId="22" xfId="3" applyNumberFormat="1" applyFont="1" applyFill="1" applyBorder="1" applyAlignment="1">
      <alignment horizontal="right" vertical="top"/>
    </xf>
    <xf numFmtId="164" fontId="13" fillId="2" borderId="22" xfId="3" applyNumberFormat="1" applyFont="1" applyFill="1" applyBorder="1" applyAlignment="1">
      <alignment horizontal="right" vertical="top"/>
    </xf>
    <xf numFmtId="0" fontId="13" fillId="0" borderId="5" xfId="2" applyFont="1" applyBorder="1" applyAlignment="1">
      <alignment horizontal="left" vertical="top" wrapText="1"/>
    </xf>
    <xf numFmtId="165" fontId="13" fillId="0" borderId="27" xfId="2" applyNumberFormat="1" applyFont="1" applyBorder="1" applyAlignment="1">
      <alignment horizontal="right" vertical="top"/>
    </xf>
    <xf numFmtId="165" fontId="13" fillId="0" borderId="28" xfId="2" applyNumberFormat="1" applyFont="1" applyBorder="1" applyAlignment="1">
      <alignment horizontal="right" vertical="top"/>
    </xf>
    <xf numFmtId="165" fontId="13" fillId="0" borderId="8" xfId="2" applyNumberFormat="1" applyFont="1" applyBorder="1" applyAlignment="1">
      <alignment horizontal="right" vertical="top"/>
    </xf>
    <xf numFmtId="165" fontId="13" fillId="0" borderId="27" xfId="1" applyNumberFormat="1" applyFont="1" applyBorder="1" applyAlignment="1">
      <alignment horizontal="right" vertical="top"/>
    </xf>
    <xf numFmtId="165" fontId="13" fillId="0" borderId="28" xfId="1" applyNumberFormat="1" applyFont="1" applyBorder="1" applyAlignment="1">
      <alignment horizontal="right" vertical="top"/>
    </xf>
    <xf numFmtId="165" fontId="13" fillId="0" borderId="8" xfId="1" applyNumberFormat="1" applyFont="1" applyBorder="1" applyAlignment="1">
      <alignment horizontal="right" vertical="top"/>
    </xf>
    <xf numFmtId="0" fontId="13" fillId="0" borderId="5" xfId="3" applyFont="1" applyBorder="1" applyAlignment="1">
      <alignment horizontal="left" vertical="top" wrapText="1"/>
    </xf>
    <xf numFmtId="165" fontId="13" fillId="0" borderId="27" xfId="3" applyNumberFormat="1" applyFont="1" applyBorder="1" applyAlignment="1">
      <alignment horizontal="right" vertical="top"/>
    </xf>
    <xf numFmtId="165" fontId="13" fillId="2" borderId="28" xfId="3" applyNumberFormat="1" applyFont="1" applyFill="1" applyBorder="1" applyAlignment="1">
      <alignment horizontal="right" vertical="top"/>
    </xf>
    <xf numFmtId="165" fontId="13" fillId="0" borderId="28" xfId="3" applyNumberFormat="1" applyFont="1" applyBorder="1" applyAlignment="1">
      <alignment horizontal="right" vertical="top"/>
    </xf>
    <xf numFmtId="165" fontId="13" fillId="0" borderId="8" xfId="3" applyNumberFormat="1" applyFont="1" applyBorder="1" applyAlignment="1">
      <alignment horizontal="right" vertical="top"/>
    </xf>
    <xf numFmtId="0" fontId="13" fillId="2" borderId="19" xfId="2" applyFont="1" applyFill="1" applyBorder="1" applyAlignment="1">
      <alignment horizontal="left" vertical="top" wrapText="1"/>
    </xf>
    <xf numFmtId="0" fontId="13" fillId="2" borderId="20" xfId="2" applyFont="1" applyFill="1" applyBorder="1" applyAlignment="1">
      <alignment horizontal="left" vertical="top" wrapText="1"/>
    </xf>
    <xf numFmtId="164" fontId="13" fillId="2" borderId="10" xfId="2" applyNumberFormat="1" applyFont="1" applyFill="1" applyBorder="1" applyAlignment="1">
      <alignment horizontal="right" vertical="top"/>
    </xf>
    <xf numFmtId="0" fontId="12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left" vertical="top" wrapText="1"/>
    </xf>
    <xf numFmtId="165" fontId="13" fillId="2" borderId="16" xfId="1" applyNumberFormat="1" applyFont="1" applyFill="1" applyBorder="1" applyAlignment="1">
      <alignment horizontal="right" vertical="top"/>
    </xf>
    <xf numFmtId="165" fontId="13" fillId="2" borderId="17" xfId="1" applyNumberFormat="1" applyFont="1" applyFill="1" applyBorder="1" applyAlignment="1">
      <alignment horizontal="right" vertical="top"/>
    </xf>
    <xf numFmtId="165" fontId="13" fillId="2" borderId="18" xfId="1" applyNumberFormat="1" applyFont="1" applyFill="1" applyBorder="1" applyAlignment="1">
      <alignment horizontal="right" vertical="top"/>
    </xf>
    <xf numFmtId="164" fontId="13" fillId="2" borderId="21" xfId="1" applyNumberFormat="1" applyFont="1" applyFill="1" applyBorder="1" applyAlignment="1">
      <alignment horizontal="right" vertical="top"/>
    </xf>
    <xf numFmtId="164" fontId="13" fillId="2" borderId="22" xfId="1" applyNumberFormat="1" applyFont="1" applyFill="1" applyBorder="1" applyAlignment="1">
      <alignment horizontal="right" vertical="top"/>
    </xf>
    <xf numFmtId="164" fontId="13" fillId="2" borderId="23" xfId="1" applyNumberFormat="1" applyFont="1" applyFill="1" applyBorder="1" applyAlignment="1">
      <alignment horizontal="right" vertical="top"/>
    </xf>
    <xf numFmtId="165" fontId="13" fillId="3" borderId="16" xfId="2" applyNumberFormat="1" applyFont="1" applyFill="1" applyBorder="1" applyAlignment="1">
      <alignment horizontal="right" vertical="top"/>
    </xf>
    <xf numFmtId="165" fontId="13" fillId="3" borderId="17" xfId="2" applyNumberFormat="1" applyFont="1" applyFill="1" applyBorder="1" applyAlignment="1">
      <alignment horizontal="right" vertical="top"/>
    </xf>
    <xf numFmtId="165" fontId="13" fillId="3" borderId="18" xfId="2" applyNumberFormat="1" applyFont="1" applyFill="1" applyBorder="1" applyAlignment="1">
      <alignment horizontal="right" vertical="top"/>
    </xf>
    <xf numFmtId="0" fontId="12" fillId="0" borderId="0" xfId="1" applyFont="1" applyBorder="1" applyAlignment="1">
      <alignment horizontal="center" vertical="center"/>
    </xf>
    <xf numFmtId="0" fontId="13" fillId="0" borderId="0" xfId="2" applyFont="1" applyBorder="1" applyAlignment="1">
      <alignment horizontal="center" wrapText="1"/>
    </xf>
    <xf numFmtId="0" fontId="12" fillId="0" borderId="0" xfId="2" applyFont="1" applyBorder="1" applyAlignment="1">
      <alignment horizontal="center" vertical="center"/>
    </xf>
    <xf numFmtId="164" fontId="13" fillId="0" borderId="0" xfId="1" applyNumberFormat="1" applyFont="1" applyBorder="1" applyAlignment="1">
      <alignment horizontal="right" vertical="top"/>
    </xf>
    <xf numFmtId="165" fontId="13" fillId="0" borderId="0" xfId="1" applyNumberFormat="1" applyFont="1" applyBorder="1" applyAlignment="1">
      <alignment horizontal="right" vertical="top"/>
    </xf>
    <xf numFmtId="164" fontId="13" fillId="0" borderId="0" xfId="2" applyNumberFormat="1" applyFont="1" applyBorder="1" applyAlignment="1">
      <alignment horizontal="right" vertical="top"/>
    </xf>
    <xf numFmtId="164" fontId="13" fillId="0" borderId="0" xfId="2" applyNumberFormat="1" applyFont="1" applyFill="1" applyBorder="1" applyAlignment="1">
      <alignment horizontal="right" vertical="top"/>
    </xf>
    <xf numFmtId="165" fontId="13" fillId="0" borderId="0" xfId="1" applyNumberFormat="1" applyFont="1" applyFill="1" applyBorder="1" applyAlignment="1">
      <alignment horizontal="right" vertical="top"/>
    </xf>
    <xf numFmtId="165" fontId="13" fillId="0" borderId="0" xfId="2" applyNumberFormat="1" applyFont="1" applyFill="1" applyBorder="1" applyAlignment="1">
      <alignment horizontal="right" vertical="top"/>
    </xf>
    <xf numFmtId="0" fontId="10" fillId="0" borderId="0" xfId="0" applyFont="1" applyFill="1"/>
    <xf numFmtId="0" fontId="12" fillId="0" borderId="0" xfId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right" vertical="top"/>
    </xf>
    <xf numFmtId="0" fontId="12" fillId="0" borderId="36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wrapText="1"/>
    </xf>
    <xf numFmtId="0" fontId="12" fillId="0" borderId="38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wrapText="1"/>
    </xf>
    <xf numFmtId="0" fontId="12" fillId="0" borderId="36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wrapText="1"/>
    </xf>
    <xf numFmtId="0" fontId="12" fillId="0" borderId="38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wrapText="1"/>
    </xf>
    <xf numFmtId="0" fontId="11" fillId="0" borderId="39" xfId="1" applyFont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</cellXfs>
  <cellStyles count="4">
    <cellStyle name="Normal" xfId="0" builtinId="0"/>
    <cellStyle name="Normal_Sheet1" xfId="1"/>
    <cellStyle name="Normal_Sheet2" xfId="2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2"/>
  <sheetViews>
    <sheetView tabSelected="1" view="pageBreakPreview" topLeftCell="G22" zoomScale="110" zoomScaleNormal="125" zoomScaleSheetLayoutView="110" zoomScalePageLayoutView="125" workbookViewId="0">
      <selection activeCell="AC25" sqref="AC25:AE26"/>
    </sheetView>
  </sheetViews>
  <sheetFormatPr defaultColWidth="8.85546875" defaultRowHeight="15"/>
  <cols>
    <col min="1" max="1" width="2" customWidth="1"/>
    <col min="2" max="2" width="1" customWidth="1"/>
    <col min="3" max="3" width="7.28515625" customWidth="1"/>
    <col min="4" max="4" width="8.140625" customWidth="1"/>
    <col min="5" max="5" width="8.28515625" customWidth="1"/>
    <col min="6" max="6" width="7" customWidth="1"/>
    <col min="7" max="7" width="7.5703125" customWidth="1"/>
    <col min="8" max="8" width="7.42578125" customWidth="1"/>
    <col min="9" max="9" width="6.85546875" customWidth="1"/>
    <col min="10" max="10" width="8.7109375" customWidth="1"/>
    <col min="11" max="11" width="10.140625" customWidth="1"/>
    <col min="12" max="12" width="6.7109375" customWidth="1"/>
    <col min="13" max="13" width="7.140625" customWidth="1"/>
    <col min="14" max="14" width="1" customWidth="1"/>
    <col min="15" max="15" width="9.42578125" customWidth="1"/>
    <col min="16" max="16" width="1.140625" customWidth="1"/>
    <col min="18" max="18" width="7.28515625" customWidth="1"/>
    <col min="19" max="19" width="9" customWidth="1"/>
    <col min="20" max="20" width="6.7109375" customWidth="1"/>
    <col min="21" max="21" width="7.28515625" customWidth="1"/>
    <col min="22" max="22" width="6.85546875" customWidth="1"/>
    <col min="23" max="23" width="7.42578125" customWidth="1"/>
    <col min="24" max="24" width="7.85546875" customWidth="1"/>
    <col min="25" max="25" width="6.5703125" customWidth="1"/>
    <col min="26" max="26" width="4.42578125" customWidth="1"/>
    <col min="27" max="27" width="6.28515625" customWidth="1"/>
    <col min="28" max="28" width="2.42578125" customWidth="1"/>
    <col min="29" max="29" width="2.140625" customWidth="1"/>
    <col min="30" max="38" width="9.140625" customWidth="1"/>
    <col min="39" max="39" width="3.28515625" customWidth="1"/>
  </cols>
  <sheetData>
    <row r="1" spans="1:40" s="36" customFormat="1" ht="15" customHeight="1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 t="s">
        <v>42</v>
      </c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 t="s">
        <v>42</v>
      </c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7"/>
    </row>
    <row r="2" spans="1:40" s="38" customFormat="1" ht="15" customHeight="1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 t="s">
        <v>14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 t="s">
        <v>43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40" s="38" customFormat="1" ht="2.25" customHeight="1" thickBot="1"/>
    <row r="4" spans="1:40" s="40" customFormat="1" ht="28.5" customHeight="1" thickBot="1">
      <c r="B4" s="158" t="s">
        <v>44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0"/>
      <c r="N4" s="41"/>
      <c r="P4" s="158" t="s">
        <v>16</v>
      </c>
      <c r="Q4" s="159"/>
      <c r="R4" s="159"/>
      <c r="S4" s="159"/>
      <c r="T4" s="159"/>
      <c r="U4" s="159"/>
      <c r="V4" s="159"/>
      <c r="W4" s="159"/>
      <c r="X4" s="159"/>
      <c r="Y4" s="160"/>
      <c r="Z4" s="132"/>
      <c r="AA4" s="41"/>
      <c r="AC4" s="158" t="s">
        <v>48</v>
      </c>
      <c r="AD4" s="159"/>
      <c r="AE4" s="159"/>
      <c r="AF4" s="159"/>
      <c r="AG4" s="159"/>
      <c r="AH4" s="159"/>
      <c r="AI4" s="159"/>
      <c r="AJ4" s="159"/>
      <c r="AK4" s="159"/>
      <c r="AL4" s="160"/>
      <c r="AM4" s="41"/>
      <c r="AN4" s="41"/>
    </row>
    <row r="5" spans="1:40" s="40" customFormat="1" ht="12" thickBot="1">
      <c r="B5" s="146" t="s">
        <v>13</v>
      </c>
      <c r="C5" s="147"/>
      <c r="D5" s="148"/>
      <c r="E5" s="149" t="s">
        <v>0</v>
      </c>
      <c r="F5" s="71"/>
      <c r="G5" s="71"/>
      <c r="H5" s="71"/>
      <c r="I5" s="71"/>
      <c r="J5" s="71"/>
      <c r="K5" s="71"/>
      <c r="L5" s="150"/>
      <c r="M5" s="151" t="s">
        <v>9</v>
      </c>
      <c r="N5" s="42"/>
      <c r="P5" s="146" t="s">
        <v>13</v>
      </c>
      <c r="Q5" s="147"/>
      <c r="R5" s="148"/>
      <c r="S5" s="149" t="s">
        <v>0</v>
      </c>
      <c r="T5" s="71"/>
      <c r="U5" s="71"/>
      <c r="V5" s="71"/>
      <c r="W5" s="71"/>
      <c r="X5" s="150"/>
      <c r="Y5" s="151" t="s">
        <v>9</v>
      </c>
      <c r="Z5" s="133"/>
      <c r="AC5" s="152" t="s">
        <v>13</v>
      </c>
      <c r="AD5" s="153"/>
      <c r="AE5" s="154"/>
      <c r="AF5" s="155" t="s">
        <v>0</v>
      </c>
      <c r="AG5" s="80"/>
      <c r="AH5" s="80"/>
      <c r="AI5" s="80"/>
      <c r="AJ5" s="80"/>
      <c r="AK5" s="156"/>
      <c r="AL5" s="157" t="s">
        <v>9</v>
      </c>
      <c r="AN5" s="41"/>
    </row>
    <row r="6" spans="1:40" s="40" customFormat="1" ht="12" thickBot="1">
      <c r="B6" s="43"/>
      <c r="C6" s="44"/>
      <c r="D6" s="45"/>
      <c r="E6" s="46" t="s">
        <v>1</v>
      </c>
      <c r="F6" s="47" t="s">
        <v>2</v>
      </c>
      <c r="G6" s="47" t="s">
        <v>3</v>
      </c>
      <c r="H6" s="47" t="s">
        <v>4</v>
      </c>
      <c r="I6" s="47" t="s">
        <v>5</v>
      </c>
      <c r="J6" s="47" t="s">
        <v>6</v>
      </c>
      <c r="K6" s="47" t="s">
        <v>7</v>
      </c>
      <c r="L6" s="47" t="s">
        <v>8</v>
      </c>
      <c r="M6" s="48"/>
      <c r="N6" s="42"/>
      <c r="P6" s="43"/>
      <c r="Q6" s="44"/>
      <c r="R6" s="45"/>
      <c r="S6" s="46" t="s">
        <v>1</v>
      </c>
      <c r="T6" s="47" t="s">
        <v>2</v>
      </c>
      <c r="U6" s="47" t="s">
        <v>3</v>
      </c>
      <c r="V6" s="47" t="s">
        <v>4</v>
      </c>
      <c r="W6" s="47" t="s">
        <v>5</v>
      </c>
      <c r="X6" s="47" t="s">
        <v>6</v>
      </c>
      <c r="Y6" s="48"/>
      <c r="Z6" s="134"/>
      <c r="AC6" s="49"/>
      <c r="AD6" s="50"/>
      <c r="AE6" s="51"/>
      <c r="AF6" s="52" t="s">
        <v>1</v>
      </c>
      <c r="AG6" s="53" t="s">
        <v>2</v>
      </c>
      <c r="AH6" s="53" t="s">
        <v>3</v>
      </c>
      <c r="AI6" s="53" t="s">
        <v>4</v>
      </c>
      <c r="AJ6" s="53" t="s">
        <v>5</v>
      </c>
      <c r="AK6" s="53" t="s">
        <v>6</v>
      </c>
      <c r="AL6" s="54"/>
      <c r="AN6" s="41"/>
    </row>
    <row r="7" spans="1:40" s="40" customFormat="1" ht="15" customHeight="1">
      <c r="B7" s="55"/>
      <c r="C7" s="56" t="s">
        <v>23</v>
      </c>
      <c r="D7" s="57" t="s">
        <v>10</v>
      </c>
      <c r="E7" s="58">
        <v>105</v>
      </c>
      <c r="F7" s="59">
        <v>58</v>
      </c>
      <c r="G7" s="59">
        <v>102</v>
      </c>
      <c r="H7" s="59">
        <v>58</v>
      </c>
      <c r="I7" s="59">
        <v>121</v>
      </c>
      <c r="J7" s="59">
        <v>99</v>
      </c>
      <c r="K7" s="59">
        <v>48</v>
      </c>
      <c r="L7" s="59">
        <v>47</v>
      </c>
      <c r="M7" s="60">
        <v>638</v>
      </c>
      <c r="N7" s="42"/>
      <c r="P7" s="55"/>
      <c r="Q7" s="56" t="s">
        <v>23</v>
      </c>
      <c r="R7" s="57" t="s">
        <v>10</v>
      </c>
      <c r="S7" s="61">
        <v>3150</v>
      </c>
      <c r="T7" s="62">
        <v>3670</v>
      </c>
      <c r="U7" s="62">
        <v>7050</v>
      </c>
      <c r="V7" s="62">
        <v>696</v>
      </c>
      <c r="W7" s="62">
        <v>12960</v>
      </c>
      <c r="X7" s="62">
        <v>4752</v>
      </c>
      <c r="Y7" s="63">
        <v>32278</v>
      </c>
      <c r="Z7" s="135"/>
      <c r="AC7" s="64"/>
      <c r="AD7" s="65" t="s">
        <v>23</v>
      </c>
      <c r="AE7" s="66" t="s">
        <v>10</v>
      </c>
      <c r="AF7" s="67">
        <v>105</v>
      </c>
      <c r="AG7" s="68">
        <v>58</v>
      </c>
      <c r="AH7" s="68">
        <v>94</v>
      </c>
      <c r="AI7" s="68">
        <v>58</v>
      </c>
      <c r="AJ7" s="68">
        <v>80</v>
      </c>
      <c r="AK7" s="68">
        <v>54</v>
      </c>
      <c r="AL7" s="69">
        <v>449</v>
      </c>
      <c r="AN7" s="41"/>
    </row>
    <row r="8" spans="1:40" s="40" customFormat="1" ht="22.5">
      <c r="B8" s="70"/>
      <c r="C8" s="71"/>
      <c r="D8" s="72" t="s">
        <v>11</v>
      </c>
      <c r="E8" s="73">
        <v>0.73943661971830987</v>
      </c>
      <c r="F8" s="74">
        <v>0.59793814432989689</v>
      </c>
      <c r="G8" s="74">
        <v>0.74452554744525545</v>
      </c>
      <c r="H8" s="74">
        <v>0.42335766423357662</v>
      </c>
      <c r="I8" s="74">
        <v>0.71176470588235285</v>
      </c>
      <c r="J8" s="74">
        <v>0.7734375</v>
      </c>
      <c r="K8" s="74">
        <v>0.84210526315789469</v>
      </c>
      <c r="L8" s="74">
        <v>0.79661016949152541</v>
      </c>
      <c r="M8" s="75">
        <v>0.68824163969795038</v>
      </c>
      <c r="N8" s="42"/>
      <c r="P8" s="70"/>
      <c r="Q8" s="71"/>
      <c r="R8" s="72" t="s">
        <v>11</v>
      </c>
      <c r="S8" s="76">
        <v>0.73943661971830987</v>
      </c>
      <c r="T8" s="77">
        <v>0.59889033942558745</v>
      </c>
      <c r="U8" s="77">
        <v>0.734375</v>
      </c>
      <c r="V8" s="77">
        <v>0.42335766423357662</v>
      </c>
      <c r="W8" s="77">
        <v>0.66666666666666652</v>
      </c>
      <c r="X8" s="77">
        <v>0.72</v>
      </c>
      <c r="Y8" s="78">
        <v>0.67708508138949486</v>
      </c>
      <c r="Z8" s="136"/>
      <c r="AC8" s="79"/>
      <c r="AD8" s="80"/>
      <c r="AE8" s="81" t="s">
        <v>11</v>
      </c>
      <c r="AF8" s="82">
        <v>0.73943661971830987</v>
      </c>
      <c r="AG8" s="83">
        <v>0.59793814432989689</v>
      </c>
      <c r="AH8" s="83">
        <v>0.734375</v>
      </c>
      <c r="AI8" s="83">
        <v>0.42335766423357662</v>
      </c>
      <c r="AJ8" s="83">
        <v>0.66666666666666652</v>
      </c>
      <c r="AK8" s="83">
        <v>0.72</v>
      </c>
      <c r="AL8" s="84">
        <v>0.64234620886981408</v>
      </c>
      <c r="AN8" s="41"/>
    </row>
    <row r="9" spans="1:40" s="40" customFormat="1" ht="15" customHeight="1">
      <c r="B9" s="70"/>
      <c r="C9" s="85" t="s">
        <v>12</v>
      </c>
      <c r="D9" s="86" t="s">
        <v>10</v>
      </c>
      <c r="E9" s="87">
        <v>37</v>
      </c>
      <c r="F9" s="88">
        <v>39</v>
      </c>
      <c r="G9" s="88">
        <v>35</v>
      </c>
      <c r="H9" s="88">
        <v>79</v>
      </c>
      <c r="I9" s="88">
        <v>49</v>
      </c>
      <c r="J9" s="88">
        <v>29</v>
      </c>
      <c r="K9" s="88">
        <v>9</v>
      </c>
      <c r="L9" s="88">
        <v>12</v>
      </c>
      <c r="M9" s="89">
        <v>289</v>
      </c>
      <c r="N9" s="42"/>
      <c r="P9" s="70"/>
      <c r="Q9" s="85" t="s">
        <v>12</v>
      </c>
      <c r="R9" s="86" t="s">
        <v>10</v>
      </c>
      <c r="S9" s="90">
        <v>1110</v>
      </c>
      <c r="T9" s="91">
        <v>2458</v>
      </c>
      <c r="U9" s="91">
        <v>2550</v>
      </c>
      <c r="V9" s="91">
        <v>948</v>
      </c>
      <c r="W9" s="91">
        <v>6480</v>
      </c>
      <c r="X9" s="91">
        <v>1848</v>
      </c>
      <c r="Y9" s="92">
        <v>15394</v>
      </c>
      <c r="Z9" s="135"/>
      <c r="AC9" s="79"/>
      <c r="AD9" s="93" t="s">
        <v>12</v>
      </c>
      <c r="AE9" s="94" t="s">
        <v>10</v>
      </c>
      <c r="AF9" s="95">
        <v>37</v>
      </c>
      <c r="AG9" s="96">
        <v>39</v>
      </c>
      <c r="AH9" s="96">
        <v>34</v>
      </c>
      <c r="AI9" s="96">
        <v>79</v>
      </c>
      <c r="AJ9" s="96">
        <v>40</v>
      </c>
      <c r="AK9" s="96">
        <v>21</v>
      </c>
      <c r="AL9" s="97">
        <v>250</v>
      </c>
      <c r="AN9" s="41"/>
    </row>
    <row r="10" spans="1:40" s="40" customFormat="1" ht="22.5">
      <c r="B10" s="98"/>
      <c r="C10" s="71"/>
      <c r="D10" s="72" t="s">
        <v>11</v>
      </c>
      <c r="E10" s="73">
        <v>0.26056338028169013</v>
      </c>
      <c r="F10" s="74">
        <v>0.40206185567010311</v>
      </c>
      <c r="G10" s="74">
        <v>0.25547445255474455</v>
      </c>
      <c r="H10" s="74">
        <v>0.57664233576642332</v>
      </c>
      <c r="I10" s="74">
        <v>0.28823529411764703</v>
      </c>
      <c r="J10" s="74">
        <v>0.2265625</v>
      </c>
      <c r="K10" s="74">
        <v>0.15789473684210525</v>
      </c>
      <c r="L10" s="74">
        <v>0.20338983050847459</v>
      </c>
      <c r="M10" s="75">
        <v>0.31175836030204962</v>
      </c>
      <c r="N10" s="42"/>
      <c r="P10" s="98"/>
      <c r="Q10" s="71"/>
      <c r="R10" s="72" t="s">
        <v>11</v>
      </c>
      <c r="S10" s="76">
        <v>0.26056338028169013</v>
      </c>
      <c r="T10" s="77">
        <v>0.40110966057441255</v>
      </c>
      <c r="U10" s="77">
        <v>0.265625</v>
      </c>
      <c r="V10" s="77">
        <v>0.57664233576642332</v>
      </c>
      <c r="W10" s="77">
        <v>0.33333333333333326</v>
      </c>
      <c r="X10" s="77">
        <v>0.28000000000000003</v>
      </c>
      <c r="Y10" s="78">
        <v>0.32291491861050514</v>
      </c>
      <c r="Z10" s="136"/>
      <c r="AC10" s="99"/>
      <c r="AD10" s="80"/>
      <c r="AE10" s="81" t="s">
        <v>11</v>
      </c>
      <c r="AF10" s="82">
        <v>0.26056338028169013</v>
      </c>
      <c r="AG10" s="83">
        <v>0.40206185567010311</v>
      </c>
      <c r="AH10" s="83">
        <v>0.265625</v>
      </c>
      <c r="AI10" s="83">
        <v>0.57664233576642332</v>
      </c>
      <c r="AJ10" s="83">
        <v>0.33333333333333326</v>
      </c>
      <c r="AK10" s="83">
        <v>0.28000000000000003</v>
      </c>
      <c r="AL10" s="84">
        <v>0.35765379113018597</v>
      </c>
      <c r="AN10" s="41"/>
    </row>
    <row r="11" spans="1:40" s="40" customFormat="1" ht="12" thickBot="1">
      <c r="B11" s="100" t="s">
        <v>9</v>
      </c>
      <c r="C11" s="101"/>
      <c r="D11" s="86" t="s">
        <v>10</v>
      </c>
      <c r="E11" s="87">
        <v>142</v>
      </c>
      <c r="F11" s="88">
        <v>97</v>
      </c>
      <c r="G11" s="88">
        <v>137</v>
      </c>
      <c r="H11" s="88">
        <v>137</v>
      </c>
      <c r="I11" s="88">
        <v>170</v>
      </c>
      <c r="J11" s="88">
        <v>128</v>
      </c>
      <c r="K11" s="88">
        <v>57</v>
      </c>
      <c r="L11" s="88">
        <v>59</v>
      </c>
      <c r="M11" s="89">
        <v>927</v>
      </c>
      <c r="N11" s="42"/>
      <c r="P11" s="100" t="s">
        <v>9</v>
      </c>
      <c r="Q11" s="101"/>
      <c r="R11" s="86" t="s">
        <v>10</v>
      </c>
      <c r="S11" s="90">
        <v>4260</v>
      </c>
      <c r="T11" s="91">
        <v>6128</v>
      </c>
      <c r="U11" s="91">
        <v>9600</v>
      </c>
      <c r="V11" s="91">
        <v>1644</v>
      </c>
      <c r="W11" s="91">
        <v>19440</v>
      </c>
      <c r="X11" s="91">
        <v>6600</v>
      </c>
      <c r="Y11" s="92">
        <v>47672</v>
      </c>
      <c r="Z11" s="135"/>
      <c r="AC11" s="102" t="s">
        <v>9</v>
      </c>
      <c r="AD11" s="103"/>
      <c r="AE11" s="94" t="s">
        <v>10</v>
      </c>
      <c r="AF11" s="95">
        <v>142</v>
      </c>
      <c r="AG11" s="104">
        <v>97</v>
      </c>
      <c r="AH11" s="96">
        <v>128</v>
      </c>
      <c r="AI11" s="96">
        <v>137</v>
      </c>
      <c r="AJ11" s="96">
        <v>120</v>
      </c>
      <c r="AK11" s="105">
        <v>75</v>
      </c>
      <c r="AL11" s="97">
        <v>699</v>
      </c>
      <c r="AN11" s="41"/>
    </row>
    <row r="12" spans="1:40" s="40" customFormat="1" ht="23.25" thickBot="1">
      <c r="B12" s="43"/>
      <c r="C12" s="44"/>
      <c r="D12" s="106" t="s">
        <v>11</v>
      </c>
      <c r="E12" s="107">
        <v>1</v>
      </c>
      <c r="F12" s="108">
        <v>1</v>
      </c>
      <c r="G12" s="108">
        <v>1</v>
      </c>
      <c r="H12" s="108">
        <v>1</v>
      </c>
      <c r="I12" s="108">
        <v>1</v>
      </c>
      <c r="J12" s="108">
        <v>1</v>
      </c>
      <c r="K12" s="108">
        <v>1</v>
      </c>
      <c r="L12" s="108">
        <v>1</v>
      </c>
      <c r="M12" s="109">
        <v>1</v>
      </c>
      <c r="N12" s="42"/>
      <c r="P12" s="43"/>
      <c r="Q12" s="44"/>
      <c r="R12" s="106" t="s">
        <v>11</v>
      </c>
      <c r="S12" s="110">
        <v>1</v>
      </c>
      <c r="T12" s="111">
        <v>1</v>
      </c>
      <c r="U12" s="111">
        <v>1</v>
      </c>
      <c r="V12" s="111">
        <v>1</v>
      </c>
      <c r="W12" s="111">
        <v>1</v>
      </c>
      <c r="X12" s="111">
        <v>1</v>
      </c>
      <c r="Y12" s="112">
        <v>1</v>
      </c>
      <c r="Z12" s="136"/>
      <c r="AC12" s="49"/>
      <c r="AD12" s="50"/>
      <c r="AE12" s="113" t="s">
        <v>11</v>
      </c>
      <c r="AF12" s="114">
        <v>1</v>
      </c>
      <c r="AG12" s="115">
        <v>1</v>
      </c>
      <c r="AH12" s="116">
        <v>1</v>
      </c>
      <c r="AI12" s="116">
        <v>1</v>
      </c>
      <c r="AJ12" s="116">
        <v>1</v>
      </c>
      <c r="AK12" s="115">
        <v>1</v>
      </c>
      <c r="AL12" s="117">
        <v>1</v>
      </c>
      <c r="AN12" s="41"/>
    </row>
    <row r="13" spans="1:40" s="40" customFormat="1" ht="8.25" customHeight="1" thickBot="1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AN13" s="41"/>
    </row>
    <row r="14" spans="1:40" s="40" customFormat="1" ht="26.25" customHeight="1" thickBot="1">
      <c r="B14" s="158" t="s">
        <v>45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60"/>
      <c r="N14" s="41"/>
      <c r="P14" s="158" t="s">
        <v>17</v>
      </c>
      <c r="Q14" s="159"/>
      <c r="R14" s="159"/>
      <c r="S14" s="159"/>
      <c r="T14" s="159"/>
      <c r="U14" s="159"/>
      <c r="V14" s="159"/>
      <c r="W14" s="159"/>
      <c r="X14" s="159"/>
      <c r="Y14" s="160"/>
      <c r="Z14" s="132"/>
      <c r="AA14" s="41"/>
      <c r="AC14" s="158" t="s">
        <v>20</v>
      </c>
      <c r="AD14" s="159"/>
      <c r="AE14" s="159"/>
      <c r="AF14" s="159"/>
      <c r="AG14" s="159"/>
      <c r="AH14" s="159"/>
      <c r="AI14" s="159"/>
      <c r="AJ14" s="159"/>
      <c r="AK14" s="159"/>
      <c r="AL14" s="160"/>
      <c r="AM14" s="41"/>
      <c r="AN14" s="41"/>
    </row>
    <row r="15" spans="1:40" s="40" customFormat="1" ht="12" thickBot="1">
      <c r="B15" s="146" t="s">
        <v>13</v>
      </c>
      <c r="C15" s="147"/>
      <c r="D15" s="148"/>
      <c r="E15" s="149" t="s">
        <v>0</v>
      </c>
      <c r="F15" s="71"/>
      <c r="G15" s="71"/>
      <c r="H15" s="71"/>
      <c r="I15" s="71"/>
      <c r="J15" s="71"/>
      <c r="K15" s="71"/>
      <c r="L15" s="150"/>
      <c r="M15" s="151" t="s">
        <v>9</v>
      </c>
      <c r="N15" s="42"/>
      <c r="P15" s="146" t="s">
        <v>13</v>
      </c>
      <c r="Q15" s="147"/>
      <c r="R15" s="148"/>
      <c r="S15" s="149" t="s">
        <v>0</v>
      </c>
      <c r="T15" s="71"/>
      <c r="U15" s="71"/>
      <c r="V15" s="71"/>
      <c r="W15" s="71"/>
      <c r="X15" s="150"/>
      <c r="Y15" s="151" t="s">
        <v>9</v>
      </c>
      <c r="Z15" s="133"/>
      <c r="AC15" s="152" t="s">
        <v>13</v>
      </c>
      <c r="AD15" s="153"/>
      <c r="AE15" s="154"/>
      <c r="AF15" s="155" t="s">
        <v>0</v>
      </c>
      <c r="AG15" s="80"/>
      <c r="AH15" s="80"/>
      <c r="AI15" s="80"/>
      <c r="AJ15" s="80"/>
      <c r="AK15" s="156"/>
      <c r="AL15" s="157" t="s">
        <v>9</v>
      </c>
      <c r="AN15" s="41"/>
    </row>
    <row r="16" spans="1:40" s="40" customFormat="1" ht="12" thickBot="1">
      <c r="B16" s="43"/>
      <c r="C16" s="44"/>
      <c r="D16" s="45"/>
      <c r="E16" s="46" t="s">
        <v>1</v>
      </c>
      <c r="F16" s="47" t="s">
        <v>2</v>
      </c>
      <c r="G16" s="47" t="s">
        <v>3</v>
      </c>
      <c r="H16" s="47" t="s">
        <v>4</v>
      </c>
      <c r="I16" s="47" t="s">
        <v>5</v>
      </c>
      <c r="J16" s="47" t="s">
        <v>6</v>
      </c>
      <c r="K16" s="47" t="s">
        <v>7</v>
      </c>
      <c r="L16" s="47" t="s">
        <v>8</v>
      </c>
      <c r="M16" s="48"/>
      <c r="N16" s="42"/>
      <c r="P16" s="43"/>
      <c r="Q16" s="44"/>
      <c r="R16" s="45"/>
      <c r="S16" s="46" t="s">
        <v>1</v>
      </c>
      <c r="T16" s="47" t="s">
        <v>2</v>
      </c>
      <c r="U16" s="47" t="s">
        <v>3</v>
      </c>
      <c r="V16" s="47" t="s">
        <v>4</v>
      </c>
      <c r="W16" s="47" t="s">
        <v>5</v>
      </c>
      <c r="X16" s="47" t="s">
        <v>6</v>
      </c>
      <c r="Y16" s="48"/>
      <c r="Z16" s="134"/>
      <c r="AC16" s="49"/>
      <c r="AD16" s="50"/>
      <c r="AE16" s="51"/>
      <c r="AF16" s="52" t="s">
        <v>1</v>
      </c>
      <c r="AG16" s="53" t="s">
        <v>2</v>
      </c>
      <c r="AH16" s="53" t="s">
        <v>3</v>
      </c>
      <c r="AI16" s="53" t="s">
        <v>4</v>
      </c>
      <c r="AJ16" s="53" t="s">
        <v>5</v>
      </c>
      <c r="AK16" s="53" t="s">
        <v>6</v>
      </c>
      <c r="AL16" s="54"/>
      <c r="AN16" s="41"/>
    </row>
    <row r="17" spans="2:40" s="40" customFormat="1" ht="15" customHeight="1">
      <c r="B17" s="55"/>
      <c r="C17" s="56" t="s">
        <v>23</v>
      </c>
      <c r="D17" s="57" t="s">
        <v>10</v>
      </c>
      <c r="E17" s="58">
        <v>128</v>
      </c>
      <c r="F17" s="59">
        <v>91</v>
      </c>
      <c r="G17" s="59">
        <v>116</v>
      </c>
      <c r="H17" s="59">
        <v>121</v>
      </c>
      <c r="I17" s="59">
        <v>154</v>
      </c>
      <c r="J17" s="59">
        <v>118</v>
      </c>
      <c r="K17" s="59">
        <v>56</v>
      </c>
      <c r="L17" s="59">
        <v>53</v>
      </c>
      <c r="M17" s="60">
        <v>837</v>
      </c>
      <c r="N17" s="42"/>
      <c r="P17" s="55"/>
      <c r="Q17" s="56" t="s">
        <v>23</v>
      </c>
      <c r="R17" s="57" t="s">
        <v>10</v>
      </c>
      <c r="S17" s="61">
        <v>3840</v>
      </c>
      <c r="T17" s="62">
        <v>5750</v>
      </c>
      <c r="U17" s="62">
        <v>8100</v>
      </c>
      <c r="V17" s="62">
        <v>1452</v>
      </c>
      <c r="W17" s="62">
        <v>17010</v>
      </c>
      <c r="X17" s="62">
        <v>6336</v>
      </c>
      <c r="Y17" s="63">
        <v>42488</v>
      </c>
      <c r="Z17" s="135"/>
      <c r="AC17" s="64"/>
      <c r="AD17" s="65" t="s">
        <v>23</v>
      </c>
      <c r="AE17" s="66" t="s">
        <v>10</v>
      </c>
      <c r="AF17" s="67">
        <v>128</v>
      </c>
      <c r="AG17" s="68">
        <v>91</v>
      </c>
      <c r="AH17" s="68">
        <v>108</v>
      </c>
      <c r="AI17" s="68">
        <v>121</v>
      </c>
      <c r="AJ17" s="68">
        <v>105</v>
      </c>
      <c r="AK17" s="68">
        <v>72</v>
      </c>
      <c r="AL17" s="69">
        <v>625</v>
      </c>
      <c r="AN17" s="41"/>
    </row>
    <row r="18" spans="2:40" s="40" customFormat="1" ht="22.5">
      <c r="B18" s="70"/>
      <c r="C18" s="71"/>
      <c r="D18" s="72" t="s">
        <v>11</v>
      </c>
      <c r="E18" s="73">
        <v>0.90140845070422548</v>
      </c>
      <c r="F18" s="74">
        <v>0.9381443298969071</v>
      </c>
      <c r="G18" s="74">
        <v>0.84671532846715325</v>
      </c>
      <c r="H18" s="74">
        <v>0.88321167883211682</v>
      </c>
      <c r="I18" s="74">
        <v>0.90588235294117647</v>
      </c>
      <c r="J18" s="74">
        <v>0.921875</v>
      </c>
      <c r="K18" s="74">
        <v>0.98245614035087714</v>
      </c>
      <c r="L18" s="74">
        <v>0.89830508474576276</v>
      </c>
      <c r="M18" s="75">
        <v>0.90291262135922334</v>
      </c>
      <c r="N18" s="42"/>
      <c r="P18" s="70"/>
      <c r="Q18" s="71"/>
      <c r="R18" s="72" t="s">
        <v>11</v>
      </c>
      <c r="S18" s="76">
        <v>0.90140845070422548</v>
      </c>
      <c r="T18" s="77">
        <v>0.9383159268929504</v>
      </c>
      <c r="U18" s="77">
        <v>0.84375</v>
      </c>
      <c r="V18" s="77">
        <v>0.88321167883211682</v>
      </c>
      <c r="W18" s="77">
        <v>0.875</v>
      </c>
      <c r="X18" s="77">
        <v>0.96</v>
      </c>
      <c r="Y18" s="78">
        <v>0.89125692230239972</v>
      </c>
      <c r="Z18" s="136"/>
      <c r="AC18" s="79"/>
      <c r="AD18" s="80"/>
      <c r="AE18" s="81" t="s">
        <v>11</v>
      </c>
      <c r="AF18" s="82">
        <v>0.90140845070422548</v>
      </c>
      <c r="AG18" s="83">
        <v>0.9381443298969071</v>
      </c>
      <c r="AH18" s="83">
        <v>0.84375</v>
      </c>
      <c r="AI18" s="83">
        <v>0.88321167883211682</v>
      </c>
      <c r="AJ18" s="83">
        <v>0.875</v>
      </c>
      <c r="AK18" s="83">
        <v>0.96</v>
      </c>
      <c r="AL18" s="84">
        <v>0.89413447782546496</v>
      </c>
      <c r="AN18" s="41"/>
    </row>
    <row r="19" spans="2:40" s="40" customFormat="1" ht="15" customHeight="1">
      <c r="B19" s="70"/>
      <c r="C19" s="85" t="s">
        <v>12</v>
      </c>
      <c r="D19" s="86" t="s">
        <v>10</v>
      </c>
      <c r="E19" s="87">
        <v>14</v>
      </c>
      <c r="F19" s="88">
        <v>6</v>
      </c>
      <c r="G19" s="88">
        <v>21</v>
      </c>
      <c r="H19" s="88">
        <v>16</v>
      </c>
      <c r="I19" s="88">
        <v>16</v>
      </c>
      <c r="J19" s="88">
        <v>10</v>
      </c>
      <c r="K19" s="88">
        <v>1</v>
      </c>
      <c r="L19" s="88">
        <v>6</v>
      </c>
      <c r="M19" s="89">
        <v>90</v>
      </c>
      <c r="N19" s="42"/>
      <c r="P19" s="70"/>
      <c r="Q19" s="85" t="s">
        <v>12</v>
      </c>
      <c r="R19" s="86" t="s">
        <v>10</v>
      </c>
      <c r="S19" s="90">
        <v>420</v>
      </c>
      <c r="T19" s="91">
        <v>378</v>
      </c>
      <c r="U19" s="91">
        <v>1500</v>
      </c>
      <c r="V19" s="91">
        <v>192</v>
      </c>
      <c r="W19" s="91">
        <v>2430</v>
      </c>
      <c r="X19" s="91">
        <v>264</v>
      </c>
      <c r="Y19" s="92">
        <v>5184</v>
      </c>
      <c r="Z19" s="135"/>
      <c r="AC19" s="79"/>
      <c r="AD19" s="93" t="s">
        <v>12</v>
      </c>
      <c r="AE19" s="94" t="s">
        <v>10</v>
      </c>
      <c r="AF19" s="95">
        <v>14</v>
      </c>
      <c r="AG19" s="96">
        <v>6</v>
      </c>
      <c r="AH19" s="96">
        <v>20</v>
      </c>
      <c r="AI19" s="96">
        <v>16</v>
      </c>
      <c r="AJ19" s="96">
        <v>15</v>
      </c>
      <c r="AK19" s="96">
        <v>3</v>
      </c>
      <c r="AL19" s="97">
        <v>74</v>
      </c>
      <c r="AN19" s="41"/>
    </row>
    <row r="20" spans="2:40" s="40" customFormat="1" ht="22.5">
      <c r="B20" s="98"/>
      <c r="C20" s="71"/>
      <c r="D20" s="72" t="s">
        <v>11</v>
      </c>
      <c r="E20" s="73">
        <v>9.8591549295774641E-2</v>
      </c>
      <c r="F20" s="74">
        <v>6.1855670103092786E-2</v>
      </c>
      <c r="G20" s="74">
        <v>0.15328467153284672</v>
      </c>
      <c r="H20" s="74">
        <v>0.11678832116788321</v>
      </c>
      <c r="I20" s="74">
        <v>9.4117647058823528E-2</v>
      </c>
      <c r="J20" s="74">
        <v>7.8125E-2</v>
      </c>
      <c r="K20" s="74">
        <v>1.7543859649122806E-2</v>
      </c>
      <c r="L20" s="74">
        <v>0.10169491525423729</v>
      </c>
      <c r="M20" s="75">
        <v>9.7087378640776698E-2</v>
      </c>
      <c r="N20" s="42"/>
      <c r="P20" s="98"/>
      <c r="Q20" s="71"/>
      <c r="R20" s="72" t="s">
        <v>11</v>
      </c>
      <c r="S20" s="76">
        <v>9.8591549295774641E-2</v>
      </c>
      <c r="T20" s="77">
        <v>6.1684073107049618E-2</v>
      </c>
      <c r="U20" s="77">
        <v>0.15625</v>
      </c>
      <c r="V20" s="77">
        <v>0.11678832116788321</v>
      </c>
      <c r="W20" s="77">
        <v>0.125</v>
      </c>
      <c r="X20" s="77">
        <v>0.04</v>
      </c>
      <c r="Y20" s="78">
        <v>0.10874307769760026</v>
      </c>
      <c r="Z20" s="136"/>
      <c r="AC20" s="99"/>
      <c r="AD20" s="80"/>
      <c r="AE20" s="81" t="s">
        <v>11</v>
      </c>
      <c r="AF20" s="82">
        <v>9.8591549295774641E-2</v>
      </c>
      <c r="AG20" s="83">
        <v>6.1855670103092786E-2</v>
      </c>
      <c r="AH20" s="83">
        <v>0.15625</v>
      </c>
      <c r="AI20" s="83">
        <v>0.11678832116788321</v>
      </c>
      <c r="AJ20" s="83">
        <v>0.125</v>
      </c>
      <c r="AK20" s="83">
        <v>0.04</v>
      </c>
      <c r="AL20" s="84">
        <v>0.10586552217453506</v>
      </c>
      <c r="AN20" s="41"/>
    </row>
    <row r="21" spans="2:40" s="40" customFormat="1" ht="12" thickBot="1">
      <c r="B21" s="100" t="s">
        <v>9</v>
      </c>
      <c r="C21" s="101"/>
      <c r="D21" s="86" t="s">
        <v>10</v>
      </c>
      <c r="E21" s="87">
        <v>142</v>
      </c>
      <c r="F21" s="88">
        <v>97</v>
      </c>
      <c r="G21" s="88">
        <v>137</v>
      </c>
      <c r="H21" s="88">
        <v>137</v>
      </c>
      <c r="I21" s="88">
        <v>170</v>
      </c>
      <c r="J21" s="88">
        <v>128</v>
      </c>
      <c r="K21" s="88">
        <v>57</v>
      </c>
      <c r="L21" s="88">
        <v>59</v>
      </c>
      <c r="M21" s="89">
        <v>927</v>
      </c>
      <c r="N21" s="42"/>
      <c r="P21" s="100" t="s">
        <v>9</v>
      </c>
      <c r="Q21" s="101"/>
      <c r="R21" s="86" t="s">
        <v>10</v>
      </c>
      <c r="S21" s="90">
        <v>4260</v>
      </c>
      <c r="T21" s="91">
        <v>6128</v>
      </c>
      <c r="U21" s="91">
        <v>9600</v>
      </c>
      <c r="V21" s="91">
        <v>1644</v>
      </c>
      <c r="W21" s="91">
        <v>19440</v>
      </c>
      <c r="X21" s="91">
        <v>6600</v>
      </c>
      <c r="Y21" s="92">
        <v>47672</v>
      </c>
      <c r="Z21" s="135"/>
      <c r="AC21" s="102" t="s">
        <v>9</v>
      </c>
      <c r="AD21" s="103"/>
      <c r="AE21" s="94" t="s">
        <v>10</v>
      </c>
      <c r="AF21" s="95">
        <v>142</v>
      </c>
      <c r="AG21" s="105">
        <v>97</v>
      </c>
      <c r="AH21" s="96">
        <v>128</v>
      </c>
      <c r="AI21" s="96">
        <v>137</v>
      </c>
      <c r="AJ21" s="96">
        <v>120</v>
      </c>
      <c r="AK21" s="105">
        <v>75</v>
      </c>
      <c r="AL21" s="97">
        <v>699</v>
      </c>
      <c r="AN21" s="41"/>
    </row>
    <row r="22" spans="2:40" s="40" customFormat="1" ht="23.25" thickBot="1">
      <c r="B22" s="43"/>
      <c r="C22" s="44"/>
      <c r="D22" s="106" t="s">
        <v>11</v>
      </c>
      <c r="E22" s="107">
        <v>1</v>
      </c>
      <c r="F22" s="108">
        <v>1</v>
      </c>
      <c r="G22" s="108">
        <v>1</v>
      </c>
      <c r="H22" s="108">
        <v>1</v>
      </c>
      <c r="I22" s="108">
        <v>1</v>
      </c>
      <c r="J22" s="108">
        <v>1</v>
      </c>
      <c r="K22" s="108">
        <v>1</v>
      </c>
      <c r="L22" s="108">
        <v>1</v>
      </c>
      <c r="M22" s="109">
        <v>1</v>
      </c>
      <c r="N22" s="42"/>
      <c r="P22" s="43"/>
      <c r="Q22" s="44"/>
      <c r="R22" s="106" t="s">
        <v>11</v>
      </c>
      <c r="S22" s="110">
        <v>1</v>
      </c>
      <c r="T22" s="111">
        <v>1</v>
      </c>
      <c r="U22" s="111">
        <v>1</v>
      </c>
      <c r="V22" s="111">
        <v>1</v>
      </c>
      <c r="W22" s="111">
        <v>1</v>
      </c>
      <c r="X22" s="111">
        <v>1</v>
      </c>
      <c r="Y22" s="112">
        <v>1</v>
      </c>
      <c r="Z22" s="136"/>
      <c r="AC22" s="49"/>
      <c r="AD22" s="50"/>
      <c r="AE22" s="113" t="s">
        <v>11</v>
      </c>
      <c r="AF22" s="114">
        <v>1</v>
      </c>
      <c r="AG22" s="115">
        <v>1</v>
      </c>
      <c r="AH22" s="116">
        <v>1</v>
      </c>
      <c r="AI22" s="116">
        <v>1</v>
      </c>
      <c r="AJ22" s="116">
        <v>1</v>
      </c>
      <c r="AK22" s="115">
        <v>1</v>
      </c>
      <c r="AL22" s="117">
        <v>1</v>
      </c>
      <c r="AN22" s="41"/>
    </row>
    <row r="23" spans="2:40" s="40" customFormat="1" ht="4.5" customHeight="1" thickBot="1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AN23" s="41"/>
    </row>
    <row r="24" spans="2:40" s="40" customFormat="1" ht="27.75" customHeight="1" thickBot="1">
      <c r="B24" s="158" t="s">
        <v>46</v>
      </c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60"/>
      <c r="N24" s="41"/>
      <c r="P24" s="158" t="s">
        <v>18</v>
      </c>
      <c r="Q24" s="159"/>
      <c r="R24" s="159"/>
      <c r="S24" s="159"/>
      <c r="T24" s="159"/>
      <c r="U24" s="159"/>
      <c r="V24" s="159"/>
      <c r="W24" s="159"/>
      <c r="X24" s="159"/>
      <c r="Y24" s="160"/>
      <c r="Z24" s="132"/>
      <c r="AA24" s="41"/>
      <c r="AC24" s="158" t="s">
        <v>22</v>
      </c>
      <c r="AD24" s="159"/>
      <c r="AE24" s="159"/>
      <c r="AF24" s="159"/>
      <c r="AG24" s="159"/>
      <c r="AH24" s="159"/>
      <c r="AI24" s="159"/>
      <c r="AJ24" s="159"/>
      <c r="AK24" s="159"/>
      <c r="AL24" s="160"/>
      <c r="AM24" s="41"/>
      <c r="AN24" s="41"/>
    </row>
    <row r="25" spans="2:40" s="40" customFormat="1" ht="12" thickBot="1">
      <c r="B25" s="146" t="s">
        <v>13</v>
      </c>
      <c r="C25" s="147"/>
      <c r="D25" s="148"/>
      <c r="E25" s="149" t="s">
        <v>0</v>
      </c>
      <c r="F25" s="71"/>
      <c r="G25" s="71"/>
      <c r="H25" s="71"/>
      <c r="I25" s="71"/>
      <c r="J25" s="71"/>
      <c r="K25" s="71"/>
      <c r="L25" s="150"/>
      <c r="M25" s="151" t="s">
        <v>9</v>
      </c>
      <c r="N25" s="42"/>
      <c r="P25" s="146" t="s">
        <v>13</v>
      </c>
      <c r="Q25" s="147"/>
      <c r="R25" s="148"/>
      <c r="S25" s="149" t="s">
        <v>0</v>
      </c>
      <c r="T25" s="71"/>
      <c r="U25" s="71"/>
      <c r="V25" s="71"/>
      <c r="W25" s="71"/>
      <c r="X25" s="150"/>
      <c r="Y25" s="151" t="s">
        <v>9</v>
      </c>
      <c r="Z25" s="133"/>
      <c r="AC25" s="152" t="s">
        <v>13</v>
      </c>
      <c r="AD25" s="153"/>
      <c r="AE25" s="154"/>
      <c r="AF25" s="155" t="s">
        <v>0</v>
      </c>
      <c r="AG25" s="80"/>
      <c r="AH25" s="80"/>
      <c r="AI25" s="80"/>
      <c r="AJ25" s="80"/>
      <c r="AK25" s="156"/>
      <c r="AL25" s="157" t="s">
        <v>9</v>
      </c>
      <c r="AN25" s="41"/>
    </row>
    <row r="26" spans="2:40" s="40" customFormat="1" ht="12" thickBot="1">
      <c r="B26" s="43"/>
      <c r="C26" s="44"/>
      <c r="D26" s="45"/>
      <c r="E26" s="46" t="s">
        <v>1</v>
      </c>
      <c r="F26" s="47" t="s">
        <v>2</v>
      </c>
      <c r="G26" s="47" t="s">
        <v>3</v>
      </c>
      <c r="H26" s="47" t="s">
        <v>4</v>
      </c>
      <c r="I26" s="47" t="s">
        <v>5</v>
      </c>
      <c r="J26" s="47" t="s">
        <v>6</v>
      </c>
      <c r="K26" s="47" t="s">
        <v>7</v>
      </c>
      <c r="L26" s="47" t="s">
        <v>8</v>
      </c>
      <c r="M26" s="48"/>
      <c r="N26" s="42"/>
      <c r="P26" s="43"/>
      <c r="Q26" s="44"/>
      <c r="R26" s="45"/>
      <c r="S26" s="46" t="s">
        <v>1</v>
      </c>
      <c r="T26" s="47" t="s">
        <v>2</v>
      </c>
      <c r="U26" s="47" t="s">
        <v>3</v>
      </c>
      <c r="V26" s="47" t="s">
        <v>4</v>
      </c>
      <c r="W26" s="47" t="s">
        <v>5</v>
      </c>
      <c r="X26" s="47" t="s">
        <v>6</v>
      </c>
      <c r="Y26" s="48"/>
      <c r="Z26" s="134"/>
      <c r="AC26" s="49"/>
      <c r="AD26" s="50"/>
      <c r="AE26" s="51"/>
      <c r="AF26" s="52" t="s">
        <v>1</v>
      </c>
      <c r="AG26" s="53" t="s">
        <v>2</v>
      </c>
      <c r="AH26" s="53" t="s">
        <v>3</v>
      </c>
      <c r="AI26" s="53" t="s">
        <v>4</v>
      </c>
      <c r="AJ26" s="53" t="s">
        <v>5</v>
      </c>
      <c r="AK26" s="53" t="s">
        <v>6</v>
      </c>
      <c r="AL26" s="54"/>
      <c r="AN26" s="41"/>
    </row>
    <row r="27" spans="2:40" s="40" customFormat="1" ht="15" customHeight="1">
      <c r="B27" s="55"/>
      <c r="C27" s="56" t="s">
        <v>23</v>
      </c>
      <c r="D27" s="57" t="s">
        <v>10</v>
      </c>
      <c r="E27" s="58">
        <f>E28*E$21</f>
        <v>125.29411764705883</v>
      </c>
      <c r="F27" s="58">
        <f t="shared" ref="F27:M27" si="0">F28*F$21</f>
        <v>87.90625</v>
      </c>
      <c r="G27" s="58">
        <f t="shared" si="0"/>
        <v>113.60975609756098</v>
      </c>
      <c r="H27" s="58">
        <f t="shared" si="0"/>
        <v>107.37837837837837</v>
      </c>
      <c r="I27" s="58">
        <f t="shared" si="0"/>
        <v>150.14598540145985</v>
      </c>
      <c r="J27" s="58">
        <f t="shared" si="0"/>
        <v>116.25688073394494</v>
      </c>
      <c r="K27" s="58">
        <f t="shared" si="0"/>
        <v>55.836734693877553</v>
      </c>
      <c r="L27" s="58">
        <f t="shared" si="0"/>
        <v>52.320754716981135</v>
      </c>
      <c r="M27" s="58">
        <f t="shared" si="0"/>
        <v>812.39835164835165</v>
      </c>
      <c r="N27" s="42"/>
      <c r="P27" s="55"/>
      <c r="Q27" s="56" t="s">
        <v>23</v>
      </c>
      <c r="R27" s="57" t="s">
        <v>10</v>
      </c>
      <c r="S27" s="58">
        <f>S28*S$21</f>
        <v>3758.8235294117644</v>
      </c>
      <c r="T27" s="58">
        <f t="shared" ref="T27:Y27" si="1">T28*T$21</f>
        <v>5555.7707509881429</v>
      </c>
      <c r="U27" s="58">
        <f t="shared" si="1"/>
        <v>7915.7894736842109</v>
      </c>
      <c r="V27" s="58">
        <f t="shared" si="1"/>
        <v>1288.5405405405406</v>
      </c>
      <c r="W27" s="58">
        <f t="shared" si="1"/>
        <v>16370.526315789473</v>
      </c>
      <c r="X27" s="58">
        <f t="shared" si="1"/>
        <v>6252.6315789473683</v>
      </c>
      <c r="Y27" s="58">
        <f t="shared" si="1"/>
        <v>41075.137899738402</v>
      </c>
      <c r="Z27" s="137"/>
      <c r="AC27" s="64"/>
      <c r="AD27" s="65" t="s">
        <v>23</v>
      </c>
      <c r="AE27" s="66" t="s">
        <v>10</v>
      </c>
      <c r="AF27" s="58">
        <f>AF28*AF$21</f>
        <v>125.29411764705883</v>
      </c>
      <c r="AG27" s="58">
        <f t="shared" ref="AG27:AL27" si="2">AG28*AG$21</f>
        <v>87.90625</v>
      </c>
      <c r="AH27" s="58">
        <f t="shared" si="2"/>
        <v>105.54385964912281</v>
      </c>
      <c r="AI27" s="58">
        <f t="shared" si="2"/>
        <v>107.37837837837837</v>
      </c>
      <c r="AJ27" s="58">
        <f t="shared" si="2"/>
        <v>101.05263157894737</v>
      </c>
      <c r="AK27" s="58">
        <f t="shared" si="2"/>
        <v>71.05263157894737</v>
      </c>
      <c r="AL27" s="58">
        <f t="shared" si="2"/>
        <v>600.09751434034411</v>
      </c>
      <c r="AN27" s="41"/>
    </row>
    <row r="28" spans="2:40" s="40" customFormat="1" ht="23.25" thickBot="1">
      <c r="B28" s="70"/>
      <c r="C28" s="71"/>
      <c r="D28" s="72" t="s">
        <v>11</v>
      </c>
      <c r="E28" s="73">
        <v>0.88235294117647056</v>
      </c>
      <c r="F28" s="74">
        <v>0.90625</v>
      </c>
      <c r="G28" s="74">
        <v>0.82926829268292679</v>
      </c>
      <c r="H28" s="74">
        <v>0.78378378378378377</v>
      </c>
      <c r="I28" s="74">
        <v>0.88321167883211682</v>
      </c>
      <c r="J28" s="74">
        <v>0.90825688073394484</v>
      </c>
      <c r="K28" s="74">
        <v>0.97959183673469385</v>
      </c>
      <c r="L28" s="74">
        <v>0.8867924528301887</v>
      </c>
      <c r="M28" s="75">
        <v>0.87637362637362637</v>
      </c>
      <c r="N28" s="42"/>
      <c r="P28" s="70"/>
      <c r="Q28" s="71"/>
      <c r="R28" s="72" t="s">
        <v>11</v>
      </c>
      <c r="S28" s="76">
        <v>0.88235294117647056</v>
      </c>
      <c r="T28" s="77">
        <v>0.90662055335968394</v>
      </c>
      <c r="U28" s="77">
        <v>0.82456140350877194</v>
      </c>
      <c r="V28" s="77">
        <v>0.78378378378378377</v>
      </c>
      <c r="W28" s="77">
        <v>0.84210526315789469</v>
      </c>
      <c r="X28" s="77">
        <v>0.94736842105263153</v>
      </c>
      <c r="Y28" s="78">
        <v>0.86161977470503448</v>
      </c>
      <c r="Z28" s="136"/>
      <c r="AC28" s="79"/>
      <c r="AD28" s="80"/>
      <c r="AE28" s="81" t="s">
        <v>11</v>
      </c>
      <c r="AF28" s="82">
        <v>0.88235294117647056</v>
      </c>
      <c r="AG28" s="83">
        <v>0.90625</v>
      </c>
      <c r="AH28" s="83">
        <v>0.82456140350877194</v>
      </c>
      <c r="AI28" s="83">
        <v>0.78378378378378377</v>
      </c>
      <c r="AJ28" s="83">
        <v>0.84210526315789469</v>
      </c>
      <c r="AK28" s="83">
        <v>0.94736842105263153</v>
      </c>
      <c r="AL28" s="84">
        <v>0.85850860420650088</v>
      </c>
      <c r="AN28" s="41"/>
    </row>
    <row r="29" spans="2:40" s="40" customFormat="1" ht="15" customHeight="1">
      <c r="B29" s="70"/>
      <c r="C29" s="85" t="s">
        <v>12</v>
      </c>
      <c r="D29" s="86" t="s">
        <v>10</v>
      </c>
      <c r="E29" s="58">
        <f>E30*E$21</f>
        <v>16.705882352941174</v>
      </c>
      <c r="F29" s="58">
        <f t="shared" ref="F29:M29" si="3">F30*F$21</f>
        <v>9.09375</v>
      </c>
      <c r="G29" s="58">
        <f t="shared" si="3"/>
        <v>23.390243902439025</v>
      </c>
      <c r="H29" s="58">
        <f t="shared" si="3"/>
        <v>29.621621621621621</v>
      </c>
      <c r="I29" s="58">
        <f t="shared" si="3"/>
        <v>19.854014598540147</v>
      </c>
      <c r="J29" s="58">
        <f t="shared" si="3"/>
        <v>11.743119266055047</v>
      </c>
      <c r="K29" s="58">
        <f t="shared" si="3"/>
        <v>1.1632653061224492</v>
      </c>
      <c r="L29" s="58">
        <f t="shared" si="3"/>
        <v>6.6792452830188687</v>
      </c>
      <c r="M29" s="58">
        <f t="shared" si="3"/>
        <v>114.60164835164835</v>
      </c>
      <c r="N29" s="42"/>
      <c r="P29" s="70"/>
      <c r="Q29" s="118" t="s">
        <v>12</v>
      </c>
      <c r="R29" s="119" t="s">
        <v>10</v>
      </c>
      <c r="S29" s="120">
        <f>S30*S$21</f>
        <v>501.17647058823525</v>
      </c>
      <c r="T29" s="120">
        <f t="shared" ref="T29:Y29" si="4">T30*T$21</f>
        <v>572.22924901185775</v>
      </c>
      <c r="U29" s="120">
        <f t="shared" si="4"/>
        <v>1684.2105263157894</v>
      </c>
      <c r="V29" s="120">
        <f t="shared" si="4"/>
        <v>355.45945945945942</v>
      </c>
      <c r="W29" s="120">
        <f t="shared" si="4"/>
        <v>3069.4736842105262</v>
      </c>
      <c r="X29" s="120">
        <f t="shared" si="4"/>
        <v>347.36842105263156</v>
      </c>
      <c r="Y29" s="120">
        <f t="shared" si="4"/>
        <v>6596.8621002615992</v>
      </c>
      <c r="Z29" s="138"/>
      <c r="AC29" s="79"/>
      <c r="AD29" s="93" t="s">
        <v>12</v>
      </c>
      <c r="AE29" s="94" t="s">
        <v>10</v>
      </c>
      <c r="AF29" s="58">
        <f>AF30*AF$21</f>
        <v>16.705882352941174</v>
      </c>
      <c r="AG29" s="58">
        <f t="shared" ref="AG29:AL29" si="5">AG30*AG$21</f>
        <v>9.09375</v>
      </c>
      <c r="AH29" s="58">
        <f t="shared" si="5"/>
        <v>22.456140350877192</v>
      </c>
      <c r="AI29" s="58">
        <f t="shared" si="5"/>
        <v>29.621621621621621</v>
      </c>
      <c r="AJ29" s="58">
        <f t="shared" si="5"/>
        <v>18.94736842105263</v>
      </c>
      <c r="AK29" s="58">
        <f t="shared" si="5"/>
        <v>3.9473684210526314</v>
      </c>
      <c r="AL29" s="58">
        <f t="shared" si="5"/>
        <v>98.902485659655824</v>
      </c>
      <c r="AN29" s="41"/>
    </row>
    <row r="30" spans="2:40" s="40" customFormat="1" ht="23.25" thickBot="1">
      <c r="B30" s="98"/>
      <c r="C30" s="71"/>
      <c r="D30" s="72" t="s">
        <v>11</v>
      </c>
      <c r="E30" s="73">
        <v>0.1176470588235294</v>
      </c>
      <c r="F30" s="74">
        <v>9.375E-2</v>
      </c>
      <c r="G30" s="74">
        <v>0.17073170731707318</v>
      </c>
      <c r="H30" s="74">
        <v>0.2162162162162162</v>
      </c>
      <c r="I30" s="74">
        <v>0.11678832116788321</v>
      </c>
      <c r="J30" s="74">
        <v>9.1743119266055051E-2</v>
      </c>
      <c r="K30" s="74">
        <v>2.0408163265306124E-2</v>
      </c>
      <c r="L30" s="74">
        <v>0.11320754716981134</v>
      </c>
      <c r="M30" s="75">
        <v>0.12362637362637363</v>
      </c>
      <c r="N30" s="42"/>
      <c r="P30" s="98"/>
      <c r="Q30" s="121"/>
      <c r="R30" s="122" t="s">
        <v>11</v>
      </c>
      <c r="S30" s="123">
        <v>0.1176470588235294</v>
      </c>
      <c r="T30" s="124">
        <v>9.3379446640316208E-2</v>
      </c>
      <c r="U30" s="124">
        <v>0.17543859649122806</v>
      </c>
      <c r="V30" s="124">
        <v>0.2162162162162162</v>
      </c>
      <c r="W30" s="124">
        <v>0.15789473684210525</v>
      </c>
      <c r="X30" s="124">
        <v>5.2631578947368418E-2</v>
      </c>
      <c r="Y30" s="125">
        <v>0.13838022529496558</v>
      </c>
      <c r="Z30" s="139"/>
      <c r="AC30" s="99"/>
      <c r="AD30" s="80"/>
      <c r="AE30" s="81" t="s">
        <v>11</v>
      </c>
      <c r="AF30" s="82">
        <v>0.1176470588235294</v>
      </c>
      <c r="AG30" s="83">
        <v>9.375E-2</v>
      </c>
      <c r="AH30" s="83">
        <v>0.17543859649122806</v>
      </c>
      <c r="AI30" s="83">
        <v>0.2162162162162162</v>
      </c>
      <c r="AJ30" s="83">
        <v>0.15789473684210525</v>
      </c>
      <c r="AK30" s="83">
        <v>5.2631578947368418E-2</v>
      </c>
      <c r="AL30" s="84">
        <v>0.14149139579349904</v>
      </c>
      <c r="AN30" s="41"/>
    </row>
    <row r="31" spans="2:40" s="40" customFormat="1" ht="12" thickBot="1">
      <c r="B31" s="100" t="s">
        <v>9</v>
      </c>
      <c r="C31" s="101"/>
      <c r="D31" s="86" t="s">
        <v>10</v>
      </c>
      <c r="E31" s="58">
        <f>E32*E$21</f>
        <v>142</v>
      </c>
      <c r="F31" s="58">
        <f t="shared" ref="F31:M31" si="6">F32*F$21</f>
        <v>97</v>
      </c>
      <c r="G31" s="58">
        <f t="shared" si="6"/>
        <v>137</v>
      </c>
      <c r="H31" s="58">
        <f t="shared" si="6"/>
        <v>137</v>
      </c>
      <c r="I31" s="58">
        <f t="shared" si="6"/>
        <v>170</v>
      </c>
      <c r="J31" s="58">
        <f t="shared" si="6"/>
        <v>128</v>
      </c>
      <c r="K31" s="58">
        <f t="shared" si="6"/>
        <v>57</v>
      </c>
      <c r="L31" s="58">
        <f t="shared" si="6"/>
        <v>59</v>
      </c>
      <c r="M31" s="58">
        <f t="shared" si="6"/>
        <v>927</v>
      </c>
      <c r="N31" s="42"/>
      <c r="P31" s="100" t="s">
        <v>9</v>
      </c>
      <c r="Q31" s="101"/>
      <c r="R31" s="86" t="s">
        <v>10</v>
      </c>
      <c r="S31" s="58">
        <f>S32*S$21</f>
        <v>4260</v>
      </c>
      <c r="T31" s="58">
        <f t="shared" ref="T31:Y31" si="7">T32*T$21</f>
        <v>6128</v>
      </c>
      <c r="U31" s="58">
        <f t="shared" si="7"/>
        <v>9600</v>
      </c>
      <c r="V31" s="58">
        <f t="shared" si="7"/>
        <v>1644</v>
      </c>
      <c r="W31" s="58">
        <f t="shared" si="7"/>
        <v>19440</v>
      </c>
      <c r="X31" s="58">
        <f t="shared" si="7"/>
        <v>6600</v>
      </c>
      <c r="Y31" s="58">
        <f t="shared" si="7"/>
        <v>47672</v>
      </c>
      <c r="Z31" s="138"/>
      <c r="AC31" s="102" t="s">
        <v>9</v>
      </c>
      <c r="AD31" s="103"/>
      <c r="AE31" s="94" t="s">
        <v>10</v>
      </c>
      <c r="AF31" s="58">
        <f>AF32*AF$21</f>
        <v>142</v>
      </c>
      <c r="AG31" s="120">
        <f t="shared" ref="AG31:AL31" si="8">AG32*AG$21</f>
        <v>97</v>
      </c>
      <c r="AH31" s="58">
        <f t="shared" si="8"/>
        <v>128</v>
      </c>
      <c r="AI31" s="58">
        <f t="shared" si="8"/>
        <v>137</v>
      </c>
      <c r="AJ31" s="58">
        <f t="shared" si="8"/>
        <v>120</v>
      </c>
      <c r="AK31" s="120">
        <f t="shared" si="8"/>
        <v>75</v>
      </c>
      <c r="AL31" s="58">
        <f t="shared" si="8"/>
        <v>699</v>
      </c>
      <c r="AN31" s="41"/>
    </row>
    <row r="32" spans="2:40" s="40" customFormat="1" ht="23.25" thickBot="1">
      <c r="B32" s="43"/>
      <c r="C32" s="44"/>
      <c r="D32" s="106" t="s">
        <v>11</v>
      </c>
      <c r="E32" s="107">
        <v>1</v>
      </c>
      <c r="F32" s="108">
        <v>1</v>
      </c>
      <c r="G32" s="108">
        <v>1</v>
      </c>
      <c r="H32" s="108">
        <v>1</v>
      </c>
      <c r="I32" s="108">
        <v>1</v>
      </c>
      <c r="J32" s="108">
        <v>1</v>
      </c>
      <c r="K32" s="108">
        <v>1</v>
      </c>
      <c r="L32" s="108">
        <v>1</v>
      </c>
      <c r="M32" s="109">
        <v>1</v>
      </c>
      <c r="N32" s="42"/>
      <c r="P32" s="43"/>
      <c r="Q32" s="44"/>
      <c r="R32" s="106" t="s">
        <v>11</v>
      </c>
      <c r="S32" s="107">
        <v>1</v>
      </c>
      <c r="T32" s="108">
        <v>1</v>
      </c>
      <c r="U32" s="108">
        <v>1</v>
      </c>
      <c r="V32" s="108">
        <v>1</v>
      </c>
      <c r="W32" s="108">
        <v>1</v>
      </c>
      <c r="X32" s="108">
        <v>1</v>
      </c>
      <c r="Y32" s="109">
        <v>1</v>
      </c>
      <c r="Z32" s="140"/>
      <c r="AC32" s="49"/>
      <c r="AD32" s="50"/>
      <c r="AE32" s="113" t="s">
        <v>11</v>
      </c>
      <c r="AF32" s="114">
        <v>1</v>
      </c>
      <c r="AG32" s="115">
        <v>1</v>
      </c>
      <c r="AH32" s="116">
        <v>1</v>
      </c>
      <c r="AI32" s="116">
        <v>1</v>
      </c>
      <c r="AJ32" s="116">
        <v>1</v>
      </c>
      <c r="AK32" s="115">
        <v>1</v>
      </c>
      <c r="AL32" s="117">
        <v>1</v>
      </c>
      <c r="AN32" s="41"/>
    </row>
    <row r="33" spans="2:38" s="40" customFormat="1" ht="4.5" customHeight="1" thickBot="1">
      <c r="Z33" s="141"/>
    </row>
    <row r="34" spans="2:38" s="40" customFormat="1" ht="25.5" customHeight="1" thickBot="1">
      <c r="B34" s="158" t="s">
        <v>47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60"/>
      <c r="N34" s="41"/>
      <c r="P34" s="158" t="s">
        <v>19</v>
      </c>
      <c r="Q34" s="159"/>
      <c r="R34" s="159"/>
      <c r="S34" s="159"/>
      <c r="T34" s="159"/>
      <c r="U34" s="159"/>
      <c r="V34" s="159"/>
      <c r="W34" s="159"/>
      <c r="X34" s="159"/>
      <c r="Y34" s="160"/>
      <c r="Z34" s="142"/>
      <c r="AC34" s="158" t="s">
        <v>21</v>
      </c>
      <c r="AD34" s="159"/>
      <c r="AE34" s="159"/>
      <c r="AF34" s="159"/>
      <c r="AG34" s="159"/>
      <c r="AH34" s="159"/>
      <c r="AI34" s="159"/>
      <c r="AJ34" s="159"/>
      <c r="AK34" s="159"/>
      <c r="AL34" s="160"/>
    </row>
    <row r="35" spans="2:38" s="40" customFormat="1" ht="12" thickBot="1">
      <c r="B35" s="146" t="s">
        <v>13</v>
      </c>
      <c r="C35" s="147"/>
      <c r="D35" s="148"/>
      <c r="E35" s="149" t="s">
        <v>0</v>
      </c>
      <c r="F35" s="71"/>
      <c r="G35" s="71"/>
      <c r="H35" s="71"/>
      <c r="I35" s="71"/>
      <c r="J35" s="71"/>
      <c r="K35" s="71"/>
      <c r="L35" s="150"/>
      <c r="M35" s="151" t="s">
        <v>9</v>
      </c>
      <c r="P35" s="146" t="s">
        <v>13</v>
      </c>
      <c r="Q35" s="147"/>
      <c r="R35" s="148"/>
      <c r="S35" s="149" t="s">
        <v>0</v>
      </c>
      <c r="T35" s="71"/>
      <c r="U35" s="71"/>
      <c r="V35" s="71"/>
      <c r="W35" s="71"/>
      <c r="X35" s="150"/>
      <c r="Y35" s="151" t="s">
        <v>9</v>
      </c>
      <c r="Z35" s="143"/>
      <c r="AC35" s="152" t="s">
        <v>13</v>
      </c>
      <c r="AD35" s="153"/>
      <c r="AE35" s="154"/>
      <c r="AF35" s="155" t="s">
        <v>0</v>
      </c>
      <c r="AG35" s="80"/>
      <c r="AH35" s="80"/>
      <c r="AI35" s="80"/>
      <c r="AJ35" s="80"/>
      <c r="AK35" s="156"/>
      <c r="AL35" s="157" t="s">
        <v>9</v>
      </c>
    </row>
    <row r="36" spans="2:38" s="40" customFormat="1" ht="12" thickBot="1">
      <c r="B36" s="43"/>
      <c r="C36" s="44"/>
      <c r="D36" s="45"/>
      <c r="E36" s="46" t="s">
        <v>1</v>
      </c>
      <c r="F36" s="47" t="s">
        <v>2</v>
      </c>
      <c r="G36" s="47" t="s">
        <v>3</v>
      </c>
      <c r="H36" s="47" t="s">
        <v>4</v>
      </c>
      <c r="I36" s="47" t="s">
        <v>5</v>
      </c>
      <c r="J36" s="47" t="s">
        <v>6</v>
      </c>
      <c r="K36" s="47" t="s">
        <v>7</v>
      </c>
      <c r="L36" s="47" t="s">
        <v>8</v>
      </c>
      <c r="M36" s="48"/>
      <c r="P36" s="43"/>
      <c r="Q36" s="44"/>
      <c r="R36" s="45"/>
      <c r="S36" s="46" t="s">
        <v>1</v>
      </c>
      <c r="T36" s="47" t="s">
        <v>2</v>
      </c>
      <c r="U36" s="47" t="s">
        <v>3</v>
      </c>
      <c r="V36" s="47" t="s">
        <v>4</v>
      </c>
      <c r="W36" s="47" t="s">
        <v>5</v>
      </c>
      <c r="X36" s="47" t="s">
        <v>6</v>
      </c>
      <c r="Y36" s="48"/>
      <c r="Z36" s="144"/>
      <c r="AC36" s="49"/>
      <c r="AD36" s="50"/>
      <c r="AE36" s="51"/>
      <c r="AF36" s="52" t="s">
        <v>1</v>
      </c>
      <c r="AG36" s="53" t="s">
        <v>2</v>
      </c>
      <c r="AH36" s="53" t="s">
        <v>3</v>
      </c>
      <c r="AI36" s="53" t="s">
        <v>4</v>
      </c>
      <c r="AJ36" s="53" t="s">
        <v>5</v>
      </c>
      <c r="AK36" s="53" t="s">
        <v>6</v>
      </c>
      <c r="AL36" s="54"/>
    </row>
    <row r="37" spans="2:38" s="40" customFormat="1" ht="11.25">
      <c r="B37" s="55"/>
      <c r="C37" s="56" t="s">
        <v>23</v>
      </c>
      <c r="D37" s="57" t="s">
        <v>10</v>
      </c>
      <c r="E37" s="58">
        <v>105</v>
      </c>
      <c r="F37" s="59">
        <v>58</v>
      </c>
      <c r="G37" s="59">
        <v>102</v>
      </c>
      <c r="H37" s="59">
        <v>58</v>
      </c>
      <c r="I37" s="59">
        <v>121</v>
      </c>
      <c r="J37" s="59">
        <v>99</v>
      </c>
      <c r="K37" s="59">
        <v>48</v>
      </c>
      <c r="L37" s="59">
        <v>47</v>
      </c>
      <c r="M37" s="60">
        <v>638</v>
      </c>
      <c r="P37" s="55"/>
      <c r="Q37" s="56" t="s">
        <v>23</v>
      </c>
      <c r="R37" s="57" t="s">
        <v>10</v>
      </c>
      <c r="S37" s="61">
        <v>3150</v>
      </c>
      <c r="T37" s="62">
        <v>3670</v>
      </c>
      <c r="U37" s="62">
        <v>7050</v>
      </c>
      <c r="V37" s="62">
        <v>696</v>
      </c>
      <c r="W37" s="62">
        <v>12960</v>
      </c>
      <c r="X37" s="62">
        <v>4752</v>
      </c>
      <c r="Y37" s="63">
        <v>32278</v>
      </c>
      <c r="Z37" s="145"/>
      <c r="AC37" s="64"/>
      <c r="AD37" s="65" t="s">
        <v>23</v>
      </c>
      <c r="AE37" s="66" t="s">
        <v>10</v>
      </c>
      <c r="AF37" s="67">
        <v>105</v>
      </c>
      <c r="AG37" s="68">
        <v>58</v>
      </c>
      <c r="AH37" s="68">
        <v>94</v>
      </c>
      <c r="AI37" s="68">
        <v>58</v>
      </c>
      <c r="AJ37" s="68">
        <v>80</v>
      </c>
      <c r="AK37" s="68">
        <v>54</v>
      </c>
      <c r="AL37" s="69">
        <v>449</v>
      </c>
    </row>
    <row r="38" spans="2:38" s="40" customFormat="1" ht="22.5">
      <c r="B38" s="70"/>
      <c r="C38" s="71"/>
      <c r="D38" s="72" t="s">
        <v>11</v>
      </c>
      <c r="E38" s="73">
        <v>0.88235294117647056</v>
      </c>
      <c r="F38" s="74">
        <v>0.90625</v>
      </c>
      <c r="G38" s="74">
        <v>0.82926829268292679</v>
      </c>
      <c r="H38" s="74">
        <v>0.78378378378378377</v>
      </c>
      <c r="I38" s="74">
        <v>0.88321167883211682</v>
      </c>
      <c r="J38" s="74">
        <v>0.90825688073394484</v>
      </c>
      <c r="K38" s="74">
        <v>0.97959183673469385</v>
      </c>
      <c r="L38" s="74">
        <v>0.8867924528301887</v>
      </c>
      <c r="M38" s="75">
        <v>0.87637362637362637</v>
      </c>
      <c r="P38" s="70"/>
      <c r="Q38" s="71"/>
      <c r="R38" s="72" t="s">
        <v>11</v>
      </c>
      <c r="S38" s="76">
        <v>0.88235294117647056</v>
      </c>
      <c r="T38" s="77">
        <v>0.90662055335968394</v>
      </c>
      <c r="U38" s="77">
        <v>0.82456140350877194</v>
      </c>
      <c r="V38" s="77">
        <v>0.78378378378378377</v>
      </c>
      <c r="W38" s="77">
        <v>0.84210526315789469</v>
      </c>
      <c r="X38" s="77">
        <v>0.94736842105263153</v>
      </c>
      <c r="Y38" s="78">
        <v>0.86161977470503448</v>
      </c>
      <c r="Z38" s="139"/>
      <c r="AC38" s="79"/>
      <c r="AD38" s="80"/>
      <c r="AE38" s="81" t="s">
        <v>11</v>
      </c>
      <c r="AF38" s="82">
        <v>0.88235294117647056</v>
      </c>
      <c r="AG38" s="83">
        <v>0.90625</v>
      </c>
      <c r="AH38" s="83">
        <v>0.82456140350877194</v>
      </c>
      <c r="AI38" s="83">
        <v>0.78378378378378377</v>
      </c>
      <c r="AJ38" s="83">
        <v>0.84210526315789469</v>
      </c>
      <c r="AK38" s="83">
        <v>0.94736842105263153</v>
      </c>
      <c r="AL38" s="84">
        <v>0.85850860420650088</v>
      </c>
    </row>
    <row r="39" spans="2:38" s="40" customFormat="1" ht="11.25">
      <c r="B39" s="70"/>
      <c r="C39" s="85" t="s">
        <v>12</v>
      </c>
      <c r="D39" s="86" t="s">
        <v>10</v>
      </c>
      <c r="E39" s="87">
        <v>14</v>
      </c>
      <c r="F39" s="88">
        <v>6</v>
      </c>
      <c r="G39" s="88">
        <v>21</v>
      </c>
      <c r="H39" s="88">
        <v>16</v>
      </c>
      <c r="I39" s="88">
        <v>16</v>
      </c>
      <c r="J39" s="88">
        <v>10</v>
      </c>
      <c r="K39" s="88">
        <v>1</v>
      </c>
      <c r="L39" s="88">
        <v>6</v>
      </c>
      <c r="M39" s="89">
        <v>90</v>
      </c>
      <c r="P39" s="70"/>
      <c r="Q39" s="118" t="s">
        <v>12</v>
      </c>
      <c r="R39" s="119" t="s">
        <v>10</v>
      </c>
      <c r="S39" s="126">
        <v>420</v>
      </c>
      <c r="T39" s="127">
        <v>378</v>
      </c>
      <c r="U39" s="127">
        <v>1500</v>
      </c>
      <c r="V39" s="127">
        <v>192</v>
      </c>
      <c r="W39" s="127">
        <v>2430</v>
      </c>
      <c r="X39" s="127">
        <v>264</v>
      </c>
      <c r="Y39" s="128">
        <v>5184</v>
      </c>
      <c r="Z39" s="145"/>
      <c r="AC39" s="79"/>
      <c r="AD39" s="93" t="s">
        <v>12</v>
      </c>
      <c r="AE39" s="94" t="s">
        <v>10</v>
      </c>
      <c r="AF39" s="95">
        <v>14</v>
      </c>
      <c r="AG39" s="96">
        <v>6</v>
      </c>
      <c r="AH39" s="96">
        <v>20</v>
      </c>
      <c r="AI39" s="96">
        <v>16</v>
      </c>
      <c r="AJ39" s="96">
        <v>15</v>
      </c>
      <c r="AK39" s="96">
        <v>3</v>
      </c>
      <c r="AL39" s="97">
        <v>74</v>
      </c>
    </row>
    <row r="40" spans="2:38" s="40" customFormat="1" ht="25.5" customHeight="1">
      <c r="B40" s="98"/>
      <c r="C40" s="71"/>
      <c r="D40" s="72" t="s">
        <v>11</v>
      </c>
      <c r="E40" s="129">
        <v>0.1176470588235294</v>
      </c>
      <c r="F40" s="130">
        <v>9.375E-2</v>
      </c>
      <c r="G40" s="130">
        <v>0.17073170731707318</v>
      </c>
      <c r="H40" s="130">
        <v>0.2162162162162162</v>
      </c>
      <c r="I40" s="130">
        <v>0.11678832116788321</v>
      </c>
      <c r="J40" s="130">
        <v>9.1743119266055051E-2</v>
      </c>
      <c r="K40" s="130">
        <v>2.0408163265306124E-2</v>
      </c>
      <c r="L40" s="130">
        <v>0.11320754716981134</v>
      </c>
      <c r="M40" s="131">
        <v>0.12362637362637363</v>
      </c>
      <c r="P40" s="98"/>
      <c r="Q40" s="121"/>
      <c r="R40" s="122" t="s">
        <v>11</v>
      </c>
      <c r="S40" s="123">
        <v>0.1176470588235294</v>
      </c>
      <c r="T40" s="124">
        <v>9.3379446640316208E-2</v>
      </c>
      <c r="U40" s="124">
        <v>0.17543859649122806</v>
      </c>
      <c r="V40" s="124">
        <v>0.2162162162162162</v>
      </c>
      <c r="W40" s="124">
        <v>0.15789473684210525</v>
      </c>
      <c r="X40" s="124">
        <v>5.2631578947368418E-2</v>
      </c>
      <c r="Y40" s="125">
        <v>0.13838022529496558</v>
      </c>
      <c r="Z40" s="139"/>
      <c r="AC40" s="99"/>
      <c r="AD40" s="80"/>
      <c r="AE40" s="81" t="s">
        <v>11</v>
      </c>
      <c r="AF40" s="82">
        <v>0.1176470588235294</v>
      </c>
      <c r="AG40" s="83">
        <v>9.375E-2</v>
      </c>
      <c r="AH40" s="83">
        <v>0.17543859649122806</v>
      </c>
      <c r="AI40" s="83">
        <v>0.2162162162162162</v>
      </c>
      <c r="AJ40" s="83">
        <v>0.15789473684210525</v>
      </c>
      <c r="AK40" s="83">
        <v>5.2631578947368418E-2</v>
      </c>
      <c r="AL40" s="84">
        <v>0.14149139579349904</v>
      </c>
    </row>
    <row r="41" spans="2:38" s="40" customFormat="1" ht="12" thickBot="1">
      <c r="B41" s="100" t="s">
        <v>9</v>
      </c>
      <c r="C41" s="101"/>
      <c r="D41" s="86" t="s">
        <v>10</v>
      </c>
      <c r="E41" s="87">
        <v>119</v>
      </c>
      <c r="F41" s="88">
        <v>64</v>
      </c>
      <c r="G41" s="88">
        <v>123</v>
      </c>
      <c r="H41" s="88">
        <v>74</v>
      </c>
      <c r="I41" s="88">
        <v>137</v>
      </c>
      <c r="J41" s="88">
        <v>109</v>
      </c>
      <c r="K41" s="88">
        <v>49</v>
      </c>
      <c r="L41" s="88">
        <v>53</v>
      </c>
      <c r="M41" s="89">
        <v>728</v>
      </c>
      <c r="P41" s="100" t="s">
        <v>9</v>
      </c>
      <c r="Q41" s="101"/>
      <c r="R41" s="86" t="s">
        <v>10</v>
      </c>
      <c r="S41" s="90">
        <v>3570</v>
      </c>
      <c r="T41" s="91">
        <v>4048</v>
      </c>
      <c r="U41" s="91">
        <v>8550</v>
      </c>
      <c r="V41" s="91">
        <v>888</v>
      </c>
      <c r="W41" s="91">
        <v>15390</v>
      </c>
      <c r="X41" s="91">
        <v>5016</v>
      </c>
      <c r="Y41" s="92">
        <v>37462</v>
      </c>
      <c r="Z41" s="135"/>
      <c r="AC41" s="102" t="s">
        <v>9</v>
      </c>
      <c r="AD41" s="103"/>
      <c r="AE41" s="94" t="s">
        <v>10</v>
      </c>
      <c r="AF41" s="95">
        <v>119</v>
      </c>
      <c r="AG41" s="96">
        <v>64</v>
      </c>
      <c r="AH41" s="96">
        <v>114</v>
      </c>
      <c r="AI41" s="96">
        <v>74</v>
      </c>
      <c r="AJ41" s="96">
        <v>95</v>
      </c>
      <c r="AK41" s="96">
        <v>57</v>
      </c>
      <c r="AL41" s="97">
        <v>523</v>
      </c>
    </row>
    <row r="42" spans="2:38" s="40" customFormat="1" ht="24" customHeight="1" thickBot="1">
      <c r="B42" s="43"/>
      <c r="C42" s="44"/>
      <c r="D42" s="106" t="s">
        <v>11</v>
      </c>
      <c r="E42" s="107">
        <v>1</v>
      </c>
      <c r="F42" s="108">
        <v>1</v>
      </c>
      <c r="G42" s="108">
        <v>1</v>
      </c>
      <c r="H42" s="108">
        <v>1</v>
      </c>
      <c r="I42" s="108">
        <v>1</v>
      </c>
      <c r="J42" s="108">
        <v>1</v>
      </c>
      <c r="K42" s="108">
        <v>1</v>
      </c>
      <c r="L42" s="108">
        <v>1</v>
      </c>
      <c r="M42" s="109">
        <v>1</v>
      </c>
      <c r="P42" s="43"/>
      <c r="Q42" s="44"/>
      <c r="R42" s="106" t="s">
        <v>11</v>
      </c>
      <c r="S42" s="110">
        <v>1</v>
      </c>
      <c r="T42" s="111">
        <v>1</v>
      </c>
      <c r="U42" s="111">
        <v>1</v>
      </c>
      <c r="V42" s="111">
        <v>1</v>
      </c>
      <c r="W42" s="111">
        <v>1</v>
      </c>
      <c r="X42" s="111">
        <v>1</v>
      </c>
      <c r="Y42" s="112">
        <v>1</v>
      </c>
      <c r="Z42" s="136"/>
      <c r="AC42" s="49"/>
      <c r="AD42" s="50"/>
      <c r="AE42" s="113" t="s">
        <v>11</v>
      </c>
      <c r="AF42" s="114">
        <v>1</v>
      </c>
      <c r="AG42" s="116">
        <v>1</v>
      </c>
      <c r="AH42" s="116">
        <v>1</v>
      </c>
      <c r="AI42" s="116">
        <v>1</v>
      </c>
      <c r="AJ42" s="116">
        <v>1</v>
      </c>
      <c r="AK42" s="116">
        <v>1</v>
      </c>
      <c r="AL42" s="117">
        <v>1</v>
      </c>
    </row>
  </sheetData>
  <mergeCells count="102">
    <mergeCell ref="B11:C12"/>
    <mergeCell ref="P11:Q12"/>
    <mergeCell ref="AC11:AD12"/>
    <mergeCell ref="AC15:AE16"/>
    <mergeCell ref="A1:N1"/>
    <mergeCell ref="A2:N2"/>
    <mergeCell ref="O2:AA2"/>
    <mergeCell ref="O1:AA1"/>
    <mergeCell ref="AB1:AL1"/>
    <mergeCell ref="AB2:AL2"/>
    <mergeCell ref="B4:M4"/>
    <mergeCell ref="P4:Y4"/>
    <mergeCell ref="AC4:AL4"/>
    <mergeCell ref="B5:D6"/>
    <mergeCell ref="E5:L5"/>
    <mergeCell ref="M5:M6"/>
    <mergeCell ref="P5:R6"/>
    <mergeCell ref="S5:X5"/>
    <mergeCell ref="Y5:Y6"/>
    <mergeCell ref="AF15:AK15"/>
    <mergeCell ref="S15:X15"/>
    <mergeCell ref="B14:M14"/>
    <mergeCell ref="P14:Y14"/>
    <mergeCell ref="AC14:AL14"/>
    <mergeCell ref="AL15:AL16"/>
    <mergeCell ref="Y15:Y16"/>
    <mergeCell ref="AC5:AE6"/>
    <mergeCell ref="AF5:AK5"/>
    <mergeCell ref="AL5:AL6"/>
    <mergeCell ref="B7:B10"/>
    <mergeCell ref="C7:C8"/>
    <mergeCell ref="P7:P10"/>
    <mergeCell ref="Q7:Q8"/>
    <mergeCell ref="AC7:AC10"/>
    <mergeCell ref="AD7:AD8"/>
    <mergeCell ref="C9:C10"/>
    <mergeCell ref="Q9:Q10"/>
    <mergeCell ref="AD9:AD10"/>
    <mergeCell ref="Q17:Q18"/>
    <mergeCell ref="Q19:Q20"/>
    <mergeCell ref="B15:D16"/>
    <mergeCell ref="E15:L15"/>
    <mergeCell ref="M15:M16"/>
    <mergeCell ref="P15:R16"/>
    <mergeCell ref="AD17:AD18"/>
    <mergeCell ref="C19:C20"/>
    <mergeCell ref="AC17:AC20"/>
    <mergeCell ref="Q29:Q30"/>
    <mergeCell ref="AD29:AD30"/>
    <mergeCell ref="AC25:AE26"/>
    <mergeCell ref="AD19:AD20"/>
    <mergeCell ref="B21:C22"/>
    <mergeCell ref="P21:Q22"/>
    <mergeCell ref="AC21:AD22"/>
    <mergeCell ref="B24:M24"/>
    <mergeCell ref="P24:Y24"/>
    <mergeCell ref="AC24:AL24"/>
    <mergeCell ref="B17:B20"/>
    <mergeCell ref="C17:C18"/>
    <mergeCell ref="P17:P20"/>
    <mergeCell ref="B31:C32"/>
    <mergeCell ref="P31:Q32"/>
    <mergeCell ref="AC31:AD32"/>
    <mergeCell ref="B34:M34"/>
    <mergeCell ref="P34:Y34"/>
    <mergeCell ref="AC34:AL34"/>
    <mergeCell ref="AF25:AK25"/>
    <mergeCell ref="AL25:AL26"/>
    <mergeCell ref="B27:B30"/>
    <mergeCell ref="C27:C28"/>
    <mergeCell ref="P27:P30"/>
    <mergeCell ref="Q27:Q28"/>
    <mergeCell ref="AC27:AC30"/>
    <mergeCell ref="AD27:AD28"/>
    <mergeCell ref="C29:C30"/>
    <mergeCell ref="B25:D26"/>
    <mergeCell ref="E25:L25"/>
    <mergeCell ref="M25:M26"/>
    <mergeCell ref="P25:R26"/>
    <mergeCell ref="S25:X25"/>
    <mergeCell ref="Y25:Y26"/>
    <mergeCell ref="Q39:Q40"/>
    <mergeCell ref="AD39:AD40"/>
    <mergeCell ref="B41:C42"/>
    <mergeCell ref="P41:Q42"/>
    <mergeCell ref="AC41:AD42"/>
    <mergeCell ref="AC35:AE36"/>
    <mergeCell ref="AF35:AK35"/>
    <mergeCell ref="AL35:AL36"/>
    <mergeCell ref="B37:B40"/>
    <mergeCell ref="C37:C38"/>
    <mergeCell ref="P37:P40"/>
    <mergeCell ref="Q37:Q38"/>
    <mergeCell ref="AC37:AC40"/>
    <mergeCell ref="AD37:AD38"/>
    <mergeCell ref="C39:C40"/>
    <mergeCell ref="B35:D36"/>
    <mergeCell ref="E35:L35"/>
    <mergeCell ref="M35:M36"/>
    <mergeCell ref="P35:R36"/>
    <mergeCell ref="S35:X35"/>
    <mergeCell ref="Y35:Y36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C24" sqref="C24"/>
    </sheetView>
  </sheetViews>
  <sheetFormatPr defaultColWidth="8.85546875" defaultRowHeight="15"/>
  <sheetData>
    <row r="1" spans="1:14" ht="18.75">
      <c r="A1" s="16" t="s">
        <v>41</v>
      </c>
    </row>
    <row r="3" spans="1:14">
      <c r="B3" s="25" t="s">
        <v>24</v>
      </c>
      <c r="C3" s="25"/>
      <c r="D3" s="25" t="s">
        <v>25</v>
      </c>
      <c r="E3" s="25"/>
      <c r="F3" s="25"/>
      <c r="G3" s="26" t="s">
        <v>26</v>
      </c>
      <c r="H3" s="27"/>
      <c r="I3" s="27"/>
      <c r="J3" s="27"/>
      <c r="K3" s="27"/>
      <c r="L3" s="1"/>
      <c r="M3" s="25" t="s">
        <v>27</v>
      </c>
      <c r="N3" s="25"/>
    </row>
    <row r="4" spans="1:14">
      <c r="A4" s="17" t="s">
        <v>0</v>
      </c>
      <c r="B4" s="19" t="s">
        <v>28</v>
      </c>
      <c r="C4" s="19" t="s">
        <v>29</v>
      </c>
      <c r="D4" s="19" t="s">
        <v>30</v>
      </c>
      <c r="E4" s="21" t="s">
        <v>31</v>
      </c>
      <c r="F4" s="19" t="s">
        <v>32</v>
      </c>
      <c r="G4" s="28" t="s">
        <v>33</v>
      </c>
      <c r="H4" s="29"/>
      <c r="I4" s="30" t="s">
        <v>34</v>
      </c>
      <c r="J4" s="32" t="s">
        <v>35</v>
      </c>
      <c r="K4" s="32"/>
      <c r="L4" s="33" t="s">
        <v>34</v>
      </c>
      <c r="M4" s="19" t="s">
        <v>36</v>
      </c>
      <c r="N4" s="23" t="s">
        <v>37</v>
      </c>
    </row>
    <row r="5" spans="1:14">
      <c r="A5" s="18"/>
      <c r="B5" s="20"/>
      <c r="C5" s="20"/>
      <c r="D5" s="20"/>
      <c r="E5" s="22"/>
      <c r="F5" s="20"/>
      <c r="G5" s="2" t="s">
        <v>38</v>
      </c>
      <c r="H5" s="2" t="s">
        <v>39</v>
      </c>
      <c r="I5" s="31"/>
      <c r="J5" s="2" t="s">
        <v>38</v>
      </c>
      <c r="K5" s="2" t="s">
        <v>39</v>
      </c>
      <c r="L5" s="34"/>
      <c r="M5" s="20"/>
      <c r="N5" s="24"/>
    </row>
    <row r="6" spans="1:14">
      <c r="A6" s="3" t="s">
        <v>6</v>
      </c>
      <c r="B6" s="4">
        <v>174</v>
      </c>
      <c r="C6" s="3">
        <v>11270</v>
      </c>
      <c r="D6" s="3">
        <v>11</v>
      </c>
      <c r="E6" s="3">
        <v>5</v>
      </c>
      <c r="F6" s="3">
        <v>371</v>
      </c>
      <c r="G6" s="5">
        <v>184</v>
      </c>
      <c r="H6" s="5">
        <v>3</v>
      </c>
      <c r="I6" s="5">
        <f>G6+H6</f>
        <v>187</v>
      </c>
      <c r="J6" s="5">
        <v>126</v>
      </c>
      <c r="K6" s="5">
        <v>2</v>
      </c>
      <c r="L6" s="4">
        <f>J6+K6</f>
        <v>128</v>
      </c>
      <c r="M6" s="6">
        <v>8.61</v>
      </c>
      <c r="N6" s="7">
        <v>105</v>
      </c>
    </row>
    <row r="7" spans="1:14">
      <c r="A7" s="3" t="s">
        <v>3</v>
      </c>
      <c r="B7" s="4">
        <v>296</v>
      </c>
      <c r="C7" s="3">
        <v>13716</v>
      </c>
      <c r="D7" s="3">
        <v>12</v>
      </c>
      <c r="E7" s="3">
        <v>11</v>
      </c>
      <c r="F7" s="3">
        <v>374</v>
      </c>
      <c r="G7" s="5">
        <v>172</v>
      </c>
      <c r="H7" s="5">
        <v>21</v>
      </c>
      <c r="I7" s="5">
        <f t="shared" ref="I7:I11" si="0">G7+H7</f>
        <v>193</v>
      </c>
      <c r="J7" s="5">
        <v>172</v>
      </c>
      <c r="K7" s="5">
        <v>11</v>
      </c>
      <c r="L7" s="4">
        <f t="shared" ref="L7:L11" si="1">J7+K7</f>
        <v>183</v>
      </c>
      <c r="M7" s="8">
        <v>7.2</v>
      </c>
      <c r="N7" s="9">
        <v>105</v>
      </c>
    </row>
    <row r="8" spans="1:14">
      <c r="A8" s="3" t="s">
        <v>5</v>
      </c>
      <c r="B8" s="10">
        <v>926</v>
      </c>
      <c r="C8" s="3">
        <v>25525</v>
      </c>
      <c r="D8" s="3">
        <v>12</v>
      </c>
      <c r="E8" s="3">
        <v>7</v>
      </c>
      <c r="F8" s="3">
        <v>378</v>
      </c>
      <c r="G8" s="5">
        <v>229</v>
      </c>
      <c r="H8" s="5">
        <v>17</v>
      </c>
      <c r="I8" s="5">
        <f t="shared" si="0"/>
        <v>246</v>
      </c>
      <c r="J8" s="5">
        <v>176</v>
      </c>
      <c r="K8" s="5">
        <v>5</v>
      </c>
      <c r="L8" s="4">
        <f t="shared" si="1"/>
        <v>181</v>
      </c>
      <c r="M8" s="10">
        <v>7.26</v>
      </c>
      <c r="N8" s="9">
        <v>106</v>
      </c>
    </row>
    <row r="9" spans="1:14">
      <c r="A9" s="3" t="s">
        <v>1</v>
      </c>
      <c r="B9" s="4">
        <v>69</v>
      </c>
      <c r="C9" s="3">
        <v>5489</v>
      </c>
      <c r="D9" s="3">
        <v>7</v>
      </c>
      <c r="E9" s="3">
        <v>7</v>
      </c>
      <c r="F9" s="3">
        <v>359</v>
      </c>
      <c r="G9" s="5">
        <v>182</v>
      </c>
      <c r="H9" s="5">
        <v>0</v>
      </c>
      <c r="I9" s="5">
        <f t="shared" si="0"/>
        <v>182</v>
      </c>
      <c r="J9" s="5">
        <v>182</v>
      </c>
      <c r="K9" s="5">
        <v>0</v>
      </c>
      <c r="L9" s="4">
        <f t="shared" si="1"/>
        <v>182</v>
      </c>
      <c r="M9" s="4">
        <v>7.14</v>
      </c>
      <c r="N9" s="9">
        <v>104</v>
      </c>
    </row>
    <row r="10" spans="1:14">
      <c r="A10" s="3" t="s">
        <v>2</v>
      </c>
      <c r="B10" s="4">
        <v>221</v>
      </c>
      <c r="C10" s="3">
        <v>6238</v>
      </c>
      <c r="D10" s="3">
        <v>10</v>
      </c>
      <c r="E10" s="3">
        <v>10</v>
      </c>
      <c r="F10" s="3">
        <v>362</v>
      </c>
      <c r="G10" s="5">
        <v>131</v>
      </c>
      <c r="H10" s="5">
        <v>0</v>
      </c>
      <c r="I10" s="5">
        <f t="shared" si="0"/>
        <v>131</v>
      </c>
      <c r="J10" s="5">
        <v>131</v>
      </c>
      <c r="K10" s="5">
        <v>0</v>
      </c>
      <c r="L10" s="4">
        <f t="shared" si="1"/>
        <v>131</v>
      </c>
      <c r="M10" s="4">
        <v>8.4700000000000006</v>
      </c>
      <c r="N10" s="9">
        <v>104</v>
      </c>
    </row>
    <row r="11" spans="1:14">
      <c r="A11" s="3" t="s">
        <v>4</v>
      </c>
      <c r="B11" s="3">
        <v>31</v>
      </c>
      <c r="C11" s="3">
        <v>3225</v>
      </c>
      <c r="D11" s="3">
        <v>7</v>
      </c>
      <c r="E11" s="3">
        <v>7</v>
      </c>
      <c r="F11" s="3">
        <v>350</v>
      </c>
      <c r="G11" s="5">
        <v>191</v>
      </c>
      <c r="H11" s="5">
        <v>3</v>
      </c>
      <c r="I11" s="5">
        <f t="shared" si="0"/>
        <v>194</v>
      </c>
      <c r="J11" s="5">
        <v>191</v>
      </c>
      <c r="K11" s="5">
        <v>3</v>
      </c>
      <c r="L11" s="4">
        <f t="shared" si="1"/>
        <v>194</v>
      </c>
      <c r="M11" s="4">
        <v>6.82</v>
      </c>
      <c r="N11" s="9">
        <v>103</v>
      </c>
    </row>
    <row r="12" spans="1:14">
      <c r="A12" s="11" t="s">
        <v>40</v>
      </c>
      <c r="B12" s="11">
        <f t="shared" ref="B12:F12" si="2">SUM(B6:B11)</f>
        <v>1717</v>
      </c>
      <c r="C12" s="11">
        <f t="shared" si="2"/>
        <v>65463</v>
      </c>
      <c r="D12" s="11">
        <f t="shared" si="2"/>
        <v>59</v>
      </c>
      <c r="E12" s="11">
        <f>SUM(E6:E11)</f>
        <v>47</v>
      </c>
      <c r="F12" s="12">
        <f t="shared" si="2"/>
        <v>2194</v>
      </c>
      <c r="G12" s="13">
        <f>SUM(G6:G11)</f>
        <v>1089</v>
      </c>
      <c r="H12" s="13">
        <f>SUM(H6:H11)</f>
        <v>44</v>
      </c>
      <c r="I12" s="13">
        <f t="shared" ref="I12:K12" si="3">SUM(I6:I11)</f>
        <v>1133</v>
      </c>
      <c r="J12" s="13">
        <f t="shared" si="3"/>
        <v>978</v>
      </c>
      <c r="K12" s="13">
        <f t="shared" si="3"/>
        <v>21</v>
      </c>
      <c r="L12" s="14">
        <f>SUM(L6:L11)</f>
        <v>999</v>
      </c>
      <c r="M12" s="15"/>
      <c r="N12" s="15"/>
    </row>
  </sheetData>
  <mergeCells count="16">
    <mergeCell ref="N4:N5"/>
    <mergeCell ref="B3:C3"/>
    <mergeCell ref="D3:F3"/>
    <mergeCell ref="G3:K3"/>
    <mergeCell ref="M3:N3"/>
    <mergeCell ref="F4:F5"/>
    <mergeCell ref="G4:H4"/>
    <mergeCell ref="I4:I5"/>
    <mergeCell ref="J4:K4"/>
    <mergeCell ref="L4:L5"/>
    <mergeCell ref="M4:M5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6" sqref="E16"/>
    </sheetView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Tables 4_A-L</vt:lpstr>
      <vt:lpstr>Weights and Margins</vt:lpstr>
      <vt:lpstr>Sheet3</vt:lpstr>
      <vt:lpstr>'Tables 4_A-L'!Print_Area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</dc:creator>
  <cp:lastModifiedBy>Noah</cp:lastModifiedBy>
  <cp:lastPrinted>2012-08-30T21:07:09Z</cp:lastPrinted>
  <dcterms:created xsi:type="dcterms:W3CDTF">2012-07-04T00:44:20Z</dcterms:created>
  <dcterms:modified xsi:type="dcterms:W3CDTF">2012-08-30T21:07:20Z</dcterms:modified>
</cp:coreProperties>
</file>